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tulova\Desktop\"/>
    </mc:Choice>
  </mc:AlternateContent>
  <bookViews>
    <workbookView xWindow="0" yWindow="0" windowWidth="8985" windowHeight="4005" tabRatio="841"/>
  </bookViews>
  <sheets>
    <sheet name="Obsah + pokyny" sheetId="2" r:id="rId1"/>
    <sheet name="1. Zhodnocení plnění rozpočtu" sheetId="1" r:id="rId2"/>
    <sheet name="2. Přehled o plnění příjmů" sheetId="43" r:id="rId3"/>
    <sheet name="3. Nedaňové příjmy" sheetId="44" r:id="rId4"/>
    <sheet name="4. Vyhodnocení výdajů" sheetId="6" r:id="rId5"/>
    <sheet name="5. Běžné výdaje" sheetId="7" r:id="rId6"/>
    <sheet name="6. Vázání výdajů " sheetId="8" r:id="rId7"/>
    <sheet name="7. Mimorozpočtové zdroje" sheetId="9" r:id="rId8"/>
    <sheet name="8. Prostředky na platy a OPPP" sheetId="40" r:id="rId9"/>
    <sheet name="9. Průměrné platy" sheetId="41" r:id="rId10"/>
    <sheet name="List2" sheetId="47" r:id="rId11"/>
    <sheet name="10. Stavy zaměstnanců" sheetId="42" r:id="rId12"/>
    <sheet name="List5" sheetId="50" r:id="rId13"/>
    <sheet name="11. Stravování zaměstnanců" sheetId="13" r:id="rId14"/>
    <sheet name="12. Rozlišovací znaky 2023" sheetId="14" r:id="rId15"/>
    <sheet name="List6" sheetId="51" r:id="rId16"/>
    <sheet name="13. Bagatelní exekuce" sheetId="15" r:id="rId17"/>
    <sheet name="List3" sheetId="48" r:id="rId18"/>
    <sheet name="List7" sheetId="52" r:id="rId19"/>
    <sheet name="List8" sheetId="53" r:id="rId20"/>
    <sheet name="14. OI" sheetId="16" r:id="rId21"/>
    <sheet name="List9" sheetId="54" r:id="rId22"/>
    <sheet name="List4" sheetId="49" r:id="rId23"/>
    <sheet name="15. OBKŘ" sheetId="17" r:id="rId24"/>
    <sheet name="16. Zotavovny" sheetId="18" r:id="rId25"/>
    <sheet name="17a. Mezinárodní organizace" sheetId="39" r:id="rId26"/>
    <sheet name="17b. Dotace (pouze Aparát)" sheetId="19" r:id="rId27"/>
    <sheet name="18. CZ PRES" sheetId="20" r:id="rId28"/>
    <sheet name="19. Programové financování" sheetId="45" r:id="rId29"/>
    <sheet name="20. Největší investiční akce" sheetId="22" r:id="rId30"/>
    <sheet name="21. Projekty spolufinan.  EU_FM" sheetId="23" r:id="rId31"/>
    <sheet name="22.Výzkum, vývoj a inovace" sheetId="24" r:id="rId32"/>
    <sheet name="23. NNV" sheetId="25" r:id="rId33"/>
    <sheet name="24. COVID 19" sheetId="26" r:id="rId34"/>
    <sheet name="25. Ukrajina" sheetId="27" r:id="rId35"/>
    <sheet name="26. Programy" sheetId="28" r:id="rId36"/>
    <sheet name="27. Civilní mise" sheetId="29" r:id="rId37"/>
    <sheet name="28. Pracovní cesty" sheetId="30" r:id="rId38"/>
    <sheet name="List10" sheetId="55" r:id="rId39"/>
    <sheet name="List11" sheetId="56" r:id="rId40"/>
    <sheet name="29. Zahraniční pracovní cesty" sheetId="31" r:id="rId41"/>
    <sheet name="30. Zálohové platby" sheetId="32" r:id="rId42"/>
    <sheet name="31. Úspory" sheetId="33" r:id="rId43"/>
    <sheet name="32. Bezúplatné převody majetku" sheetId="34" r:id="rId44"/>
    <sheet name="33. Veřejné zakázky 300 mil. Kč" sheetId="35" r:id="rId45"/>
    <sheet name="List1" sheetId="46" r:id="rId46"/>
  </sheets>
  <definedNames>
    <definedName name="_xlnm._FilterDatabase" localSheetId="14" hidden="1">'12. Rozlišovací znaky 2023'!$A$4:$C$58</definedName>
    <definedName name="_xlnm.Print_Titles" localSheetId="14">'12. Rozlišovací znaky 2023'!$3:$4</definedName>
    <definedName name="_xlnm.Print_Area" localSheetId="14">'12. Rozlišovací znaky 2023'!$A$3:$C$57</definedName>
    <definedName name="_xlnm.Print_Area" localSheetId="24">'16. Zotavovny'!$A$1:$I$40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0" l="1"/>
  <c r="F7" i="22"/>
  <c r="F8" i="22"/>
  <c r="F9" i="22"/>
  <c r="F10" i="22"/>
  <c r="F11" i="22"/>
  <c r="F12" i="22"/>
  <c r="F13" i="22"/>
  <c r="G15" i="17"/>
  <c r="F15" i="17"/>
  <c r="E15" i="17"/>
  <c r="D15" i="17"/>
  <c r="C15" i="17"/>
  <c r="B15" i="17"/>
  <c r="G13" i="16"/>
  <c r="F13" i="16"/>
  <c r="E13" i="16"/>
  <c r="D13" i="16"/>
  <c r="C13" i="16"/>
  <c r="B13" i="16"/>
  <c r="D26" i="44" l="1"/>
  <c r="C26" i="44"/>
  <c r="B26" i="44"/>
  <c r="E15" i="44"/>
  <c r="D15" i="44"/>
  <c r="C15" i="44"/>
  <c r="B15" i="44"/>
  <c r="B20" i="43"/>
  <c r="E11" i="43"/>
  <c r="D11" i="43"/>
  <c r="C11" i="43"/>
  <c r="B11" i="43"/>
  <c r="J16" i="42" l="1"/>
  <c r="I16" i="42"/>
  <c r="F16" i="42"/>
  <c r="J15" i="42"/>
  <c r="I15" i="42"/>
  <c r="F15" i="42"/>
  <c r="J14" i="42"/>
  <c r="I14" i="42"/>
  <c r="F14" i="42"/>
  <c r="J13" i="42"/>
  <c r="I13" i="42"/>
  <c r="F13" i="42"/>
  <c r="J12" i="42"/>
  <c r="I12" i="42"/>
  <c r="F12" i="42"/>
  <c r="J11" i="42"/>
  <c r="I11" i="42"/>
  <c r="F11" i="42"/>
  <c r="J10" i="42"/>
  <c r="I10" i="42"/>
  <c r="F10" i="42"/>
  <c r="J9" i="42"/>
  <c r="I9" i="42"/>
  <c r="F9" i="42"/>
  <c r="J8" i="42"/>
  <c r="I8" i="42"/>
  <c r="F8" i="42"/>
  <c r="J7" i="42"/>
  <c r="I7" i="42"/>
  <c r="F7" i="42"/>
  <c r="I16" i="41"/>
  <c r="F16" i="41"/>
  <c r="I15" i="41"/>
  <c r="F15" i="41"/>
  <c r="I14" i="41"/>
  <c r="F14" i="41"/>
  <c r="I13" i="41"/>
  <c r="F13" i="41"/>
  <c r="I12" i="41"/>
  <c r="F12" i="41"/>
  <c r="I11" i="41"/>
  <c r="F11" i="41"/>
  <c r="I10" i="41"/>
  <c r="F10" i="41"/>
  <c r="I9" i="41"/>
  <c r="F9" i="41"/>
  <c r="I8" i="41"/>
  <c r="F8" i="41"/>
  <c r="I7" i="41"/>
  <c r="F7" i="41"/>
  <c r="H12" i="40"/>
  <c r="G12" i="40"/>
  <c r="F12" i="40"/>
  <c r="E12" i="40"/>
  <c r="H7" i="40"/>
  <c r="G7" i="40"/>
  <c r="F7" i="40"/>
  <c r="E7" i="40"/>
  <c r="J9" i="41" l="1"/>
  <c r="J13" i="41"/>
  <c r="J8" i="41"/>
  <c r="J14" i="41"/>
  <c r="J15" i="41"/>
  <c r="J16" i="41"/>
  <c r="H6" i="40"/>
  <c r="G6" i="40"/>
  <c r="F6" i="40"/>
  <c r="E6" i="40"/>
  <c r="J10" i="41"/>
  <c r="J12" i="41"/>
  <c r="J7" i="41"/>
  <c r="J11" i="41"/>
  <c r="F21" i="23" l="1"/>
  <c r="E21" i="23"/>
  <c r="D21" i="23"/>
  <c r="G20" i="23"/>
  <c r="G19" i="23"/>
  <c r="F18" i="23"/>
  <c r="E18" i="23"/>
  <c r="D18" i="23"/>
  <c r="G17" i="23"/>
  <c r="G16" i="23"/>
  <c r="F15" i="23"/>
  <c r="E15" i="23"/>
  <c r="D15" i="23"/>
  <c r="G14" i="23"/>
  <c r="G13" i="23"/>
  <c r="F12" i="23"/>
  <c r="E12" i="23"/>
  <c r="D12" i="23"/>
  <c r="G11" i="23"/>
  <c r="G10" i="23"/>
  <c r="G12" i="23" s="1"/>
  <c r="F9" i="23"/>
  <c r="E9" i="23"/>
  <c r="D9" i="23"/>
  <c r="G8" i="23"/>
  <c r="G7" i="23"/>
  <c r="E21" i="15"/>
  <c r="D21" i="15"/>
  <c r="C21" i="15"/>
  <c r="B21" i="15"/>
  <c r="D59" i="14"/>
  <c r="D60" i="14"/>
  <c r="G15" i="23" l="1"/>
  <c r="G18" i="23"/>
  <c r="G9" i="23"/>
  <c r="G21" i="23"/>
</calcChain>
</file>

<file path=xl/sharedStrings.xml><?xml version="1.0" encoding="utf-8"?>
<sst xmlns="http://schemas.openxmlformats.org/spreadsheetml/2006/main" count="838" uniqueCount="622">
  <si>
    <t>POKYNY</t>
  </si>
  <si>
    <t>Pokud není určeno jinak, tabulky vyplňte v tis. Kč.</t>
  </si>
  <si>
    <t>OBSAH</t>
  </si>
  <si>
    <t>Zhodnocení plnění rozpočtu</t>
  </si>
  <si>
    <t xml:space="preserve">1. </t>
  </si>
  <si>
    <t>Název tabulky</t>
  </si>
  <si>
    <t>V textové části pod bodem</t>
  </si>
  <si>
    <t>2.1.</t>
  </si>
  <si>
    <t xml:space="preserve">Ukazatel </t>
  </si>
  <si>
    <t>Skutečnost 20xx-1</t>
  </si>
  <si>
    <t>Schválený rozpočet 20xx</t>
  </si>
  <si>
    <t>Rozpočet po změnách 20xx</t>
  </si>
  <si>
    <t>Konečný rozpočet 20xx</t>
  </si>
  <si>
    <t>Skutečnost 20xx</t>
  </si>
  <si>
    <t>Plnění konečného rozpočtu v %</t>
  </si>
  <si>
    <t>Příjmy celkem</t>
  </si>
  <si>
    <t>Výdaje celkem</t>
  </si>
  <si>
    <t>běžné</t>
  </si>
  <si>
    <t>kapitálové</t>
  </si>
  <si>
    <t>2.</t>
  </si>
  <si>
    <t>Příjmy</t>
  </si>
  <si>
    <t>3.1.</t>
  </si>
  <si>
    <t>Příjmy - třída</t>
  </si>
  <si>
    <t>Skutečnost - rok předcházející hodnocenému roku</t>
  </si>
  <si>
    <t>Schválený rozpočet - hodnocený rok</t>
  </si>
  <si>
    <t xml:space="preserve"> Rozpočet po změnách - hodnocený rok</t>
  </si>
  <si>
    <t>Skutečnost - hodnocený rok</t>
  </si>
  <si>
    <t>Plnění k rozpočtu po změnách v %</t>
  </si>
  <si>
    <t>1. Daňové příjmy</t>
  </si>
  <si>
    <t>2. Nedaňové příjmy</t>
  </si>
  <si>
    <t>3. Kapitálové příjmy</t>
  </si>
  <si>
    <t>4. Přijaté transfery</t>
  </si>
  <si>
    <t>Celkem</t>
  </si>
  <si>
    <t>Přehled o plnění  příjmů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</si>
  <si>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</si>
  <si>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</si>
  <si>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</si>
  <si>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scheme val="minor"/>
      </rPr>
      <t>čtvrtletí</t>
    </r>
  </si>
  <si>
    <t xml:space="preserve">3. </t>
  </si>
  <si>
    <t>Nedaňové příjmy</t>
  </si>
  <si>
    <t>3.2.2.</t>
  </si>
  <si>
    <t>Třída 2 - nedaňové příjmy</t>
  </si>
  <si>
    <t>Rozpočtová položka</t>
  </si>
  <si>
    <t>2212 - Příjmy ze sankčních plateb</t>
  </si>
  <si>
    <t xml:space="preserve">2324 - Přijaté nekapitálové příspěvky a náhrady </t>
  </si>
  <si>
    <t>Ostatní</t>
  </si>
  <si>
    <t>Celkem  příjmy - tř. 2</t>
  </si>
  <si>
    <t>Skutečnost</t>
  </si>
  <si>
    <t>Schválený rozpočet</t>
  </si>
  <si>
    <t>Rozpočet po změnách</t>
  </si>
  <si>
    <t>20xx</t>
  </si>
  <si>
    <t>v tom:</t>
  </si>
  <si>
    <t>Běžné výdaje</t>
  </si>
  <si>
    <t>Platy a ostatní platby za provedenou práci*</t>
  </si>
  <si>
    <t>Povinné pojistné</t>
  </si>
  <si>
    <t>Převod FKSP</t>
  </si>
  <si>
    <t>Ostatní věcné výdaje</t>
  </si>
  <si>
    <t>Kapitálové výdaje</t>
  </si>
  <si>
    <t>*jedná se o podseskupení 501 a 502</t>
  </si>
  <si>
    <t>4.</t>
  </si>
  <si>
    <t>Vyhodnocení výdajů</t>
  </si>
  <si>
    <t>4.1.</t>
  </si>
  <si>
    <t>5.</t>
  </si>
  <si>
    <t>Seskupení, podseskupení</t>
  </si>
  <si>
    <t>v %</t>
  </si>
  <si>
    <t xml:space="preserve">5 - Běžné výdaje celkem             </t>
  </si>
  <si>
    <t xml:space="preserve">50 - Výdaje na platy  OOV a pojistné                                                              </t>
  </si>
  <si>
    <t xml:space="preserve">501-Platy          </t>
  </si>
  <si>
    <t>502-Ostatní platby za provedenou práci</t>
  </si>
  <si>
    <t>503-Povinné pojistné placené zaměstnavatelem</t>
  </si>
  <si>
    <t>51 - Neinvest. nákupy a související výdaje</t>
  </si>
  <si>
    <t>513-Nákup materiálu</t>
  </si>
  <si>
    <t>514-Úroky a ostatní finanční výdaje</t>
  </si>
  <si>
    <t>515-Nákup vody, paliv a energie</t>
  </si>
  <si>
    <t>516-Nákup služeb</t>
  </si>
  <si>
    <t>517-Ostatní nákupy</t>
  </si>
  <si>
    <t>518-Poskytnuté zálohy, jistiny a záruky</t>
  </si>
  <si>
    <t xml:space="preserve">519-Výdaje související s neinv. nákupy      </t>
  </si>
  <si>
    <t>52-59…..</t>
  </si>
  <si>
    <t>Dále OSS provede u seskupení 52 – 59 přehled podstatných podseskupení z jejího pohledu např. u seskupení 55 hodnoty pro podseskupení 554* apod.</t>
  </si>
  <si>
    <t>6.</t>
  </si>
  <si>
    <t>4.1.1.</t>
  </si>
  <si>
    <t xml:space="preserve">7. </t>
  </si>
  <si>
    <t>Mimorozpočtové zdroje</t>
  </si>
  <si>
    <t>4.1.2.</t>
  </si>
  <si>
    <t>Název OSS</t>
  </si>
  <si>
    <t>Částka vázání v Kč</t>
  </si>
  <si>
    <t>Rozpočtová položka, na které jsou prostředky vázány</t>
  </si>
  <si>
    <t>Důvod vázání</t>
  </si>
  <si>
    <t>Čerpaná částka v Kč</t>
  </si>
  <si>
    <t>Nečerpaná částka v Kč</t>
  </si>
  <si>
    <t>Zdroj (3100000/2100000)</t>
  </si>
  <si>
    <t>Využití prostředků</t>
  </si>
  <si>
    <t>Čerpaná částka v Kč</t>
  </si>
  <si>
    <t>CELKEM</t>
  </si>
  <si>
    <t>Z toho</t>
  </si>
  <si>
    <t>Z mimorozpočtového zdroje (31*)</t>
  </si>
  <si>
    <t>Z NNV (4*)</t>
  </si>
  <si>
    <t>Probační a mediační služba uvede využití finančních prostředků podle § 12, odst. 3 zákona č. 59/2017 Sb., o použití peněžních prostředků z majetkových trestních sankcí uložených v trestním řízení. Částky budou uvedeny v Kč.</t>
  </si>
  <si>
    <t>Prostředky na platy a OPPP</t>
  </si>
  <si>
    <t>8.</t>
  </si>
  <si>
    <t>9.</t>
  </si>
  <si>
    <t>Ukazatel</t>
  </si>
  <si>
    <t>Konečný rozpočet</t>
  </si>
  <si>
    <t>z toho:</t>
  </si>
  <si>
    <t>Platy (501)</t>
  </si>
  <si>
    <t>z toho</t>
  </si>
  <si>
    <t>Platy zaměstnanců v pracovním poměru vyjma zaměstnanců na služebních místech (položka 5011)</t>
  </si>
  <si>
    <t>Platy zaměstnanců bezpečnostních sborů a ozbrojených sil ve služebním poměru (položka 5012)</t>
  </si>
  <si>
    <t>Platy zaměstnanců na služebních místech podle zákona o státní službě (položka 5013)</t>
  </si>
  <si>
    <t>Platy zaměstnanců v pracovním poměru odvozované od platů ústavních činitelů (položka 5014)</t>
  </si>
  <si>
    <t>Ostatní platby za provedenou práci (502)</t>
  </si>
  <si>
    <t>Ostatní osobní výdaje (položka 5021)</t>
  </si>
  <si>
    <t>Platy soudců (položka 5022)</t>
  </si>
  <si>
    <t>Odstupné (položka 5024)</t>
  </si>
  <si>
    <t>Ostatní platby za provedenou práci jinde nezařazené (položka 5029)</t>
  </si>
  <si>
    <t>Kategorie</t>
  </si>
  <si>
    <t xml:space="preserve">Průměrný plat v Kč </t>
  </si>
  <si>
    <t>Zaměstnanci v pracovním poměru celkem (položka 5011)</t>
  </si>
  <si>
    <t>Asistenti soudců</t>
  </si>
  <si>
    <t>Analytici</t>
  </si>
  <si>
    <t>Justiční čekatelé/kandidáti</t>
  </si>
  <si>
    <t>Právní čekatelé</t>
  </si>
  <si>
    <t>Vyšší soudní úředníci</t>
  </si>
  <si>
    <t>Zaměstnanci bezpečnostních sborů a ozbrojených sil ve služebním poměru (položka 5012)</t>
  </si>
  <si>
    <t>Zaměstnanci na služebních místech podle zákona o státní službě (položka 5013)</t>
  </si>
  <si>
    <t>Zaměstnanci v pracovním poměru s platy odvozovanými od platů ústavních činitelů (položka 5014)</t>
  </si>
  <si>
    <t>Představitelé státní moci a některých orgánů (položka 5022)</t>
  </si>
  <si>
    <t>10.</t>
  </si>
  <si>
    <t>Stavy zaměstnanců</t>
  </si>
  <si>
    <t>11.</t>
  </si>
  <si>
    <t>Stravování zaměstnanců</t>
  </si>
  <si>
    <t>Rok 2022</t>
  </si>
  <si>
    <t>Příspěvek zaměstnance</t>
  </si>
  <si>
    <t>Příspěvek FKSP</t>
  </si>
  <si>
    <t>Příspěvek ze státního rozpočtu</t>
  </si>
  <si>
    <t>Typ stravování</t>
  </si>
  <si>
    <t>Kč /ks</t>
  </si>
  <si>
    <t>Nominální hodnota (stravenky, stravenkový paušál, vlastní jídelna)</t>
  </si>
  <si>
    <t>Rok 2024</t>
  </si>
  <si>
    <t>Rok 2023</t>
  </si>
  <si>
    <t>Tabulka rozlišovacích znaků pro rok 2023</t>
  </si>
  <si>
    <t>ROZLIŠOVACÍ ZNAKY</t>
  </si>
  <si>
    <t>ROK</t>
  </si>
  <si>
    <t>NÁZEV</t>
  </si>
  <si>
    <t>C19</t>
  </si>
  <si>
    <t>COVID 19 - ochranné prostředky</t>
  </si>
  <si>
    <t>DETI</t>
  </si>
  <si>
    <t>Dětská skupina</t>
  </si>
  <si>
    <t>IV</t>
  </si>
  <si>
    <t>Individuální výdaje - 611101, 612101, 612201, 613001, 690101</t>
  </si>
  <si>
    <t>NÁHRADY</t>
  </si>
  <si>
    <t>Pojistné z náhrad mezd nad zákonný rámec - 50316, 50326</t>
  </si>
  <si>
    <t>PRES22</t>
  </si>
  <si>
    <t>Výdaje spojené s předsednictvím ČR v Radě EU v roce 2022</t>
  </si>
  <si>
    <t>TU</t>
  </si>
  <si>
    <t>Telefonní ústředny - 61226</t>
  </si>
  <si>
    <t>UA</t>
  </si>
  <si>
    <t>Ukrajina</t>
  </si>
  <si>
    <t>Náhrada ušlého výdělku přísedícím</t>
  </si>
  <si>
    <t>Paušální náhrada přísedícím</t>
  </si>
  <si>
    <t>Počítače</t>
  </si>
  <si>
    <t>Notebooky</t>
  </si>
  <si>
    <t>Tiskárny</t>
  </si>
  <si>
    <t>Nákup mobilních telefonů nebo jiných tel.přístrojů</t>
  </si>
  <si>
    <t>Tonery a spotřební materiál do tiskáren(mimo papír)</t>
  </si>
  <si>
    <t>Obálky</t>
  </si>
  <si>
    <t>Platby za pevné linky</t>
  </si>
  <si>
    <t>Platby za mobilní služby (hovorné, data apod.)</t>
  </si>
  <si>
    <t>Bankovní a směnárenské služby</t>
  </si>
  <si>
    <t>Služby pojišťoven (mimo povinného pojištění vozidel)</t>
  </si>
  <si>
    <t>Povinné pojištění vozidel</t>
  </si>
  <si>
    <t>Služby školení a vzdělávání - výpočetní technika</t>
  </si>
  <si>
    <t>Příspěvek na stravování</t>
  </si>
  <si>
    <t>Překladatelské a tlumočnické práce</t>
  </si>
  <si>
    <t>Dodavatelsky zajišťovaný úklid</t>
  </si>
  <si>
    <t>Praní a čištění prádla</t>
  </si>
  <si>
    <t>Poplatky za svoz odpadu</t>
  </si>
  <si>
    <t>Opravy a udržování nemovitostí - Hrubá stavba</t>
  </si>
  <si>
    <t>Opravy a udržování hardware</t>
  </si>
  <si>
    <t>Opravy a udžování motor.vozidel</t>
  </si>
  <si>
    <t>Cestovné tuzemské</t>
  </si>
  <si>
    <t>Cestovné zahraniční</t>
  </si>
  <si>
    <t>Mandatorní výdaje advokátů civil</t>
  </si>
  <si>
    <t>Mandatorní výdaje advokátů trest</t>
  </si>
  <si>
    <t>Mandatorní výdaje znalečné</t>
  </si>
  <si>
    <t>Mandatorní výdaje tlumočné</t>
  </si>
  <si>
    <t>Mandatorní výdaje notáři</t>
  </si>
  <si>
    <t>Mandatorní výdaje správci podniku</t>
  </si>
  <si>
    <t>Mandatorní výdaje správci konkurzní podstaty</t>
  </si>
  <si>
    <t>Mandatorní výdaje insolvenční správci</t>
  </si>
  <si>
    <t>Mandatorní výdaje likvidátor podniku</t>
  </si>
  <si>
    <t>Mandatorní výdaje exekutorům civil</t>
  </si>
  <si>
    <t>Mandatorní výdaje exekutorům trest</t>
  </si>
  <si>
    <t>exekuční soud - 30% paušální náhrada nákladů hrazená exekutorovi státem</t>
  </si>
  <si>
    <t>oprávněný - 30% paušální náhrada nákladů hrazená exekutorovi státem</t>
  </si>
  <si>
    <t>Poskytnuté neinvestiční příspěvky a náhrady - škody</t>
  </si>
  <si>
    <t>Náhrady za pracovní úrazy a bolestné</t>
  </si>
  <si>
    <t>Svědci justiční část</t>
  </si>
  <si>
    <t>Cestovné tuzemské - soudci</t>
  </si>
  <si>
    <t>Cestovné zahraniční - soudci</t>
  </si>
  <si>
    <t>Paušální náhrady soudcům</t>
  </si>
  <si>
    <t>Státní zástupci - náhrady mezd</t>
  </si>
  <si>
    <t>Soudci - náhrady mezd</t>
  </si>
  <si>
    <t xml:space="preserve">Mandatorní výdaje celkem </t>
  </si>
  <si>
    <t>Cestovné celkem</t>
  </si>
  <si>
    <t>Okresní/obvodní soudy</t>
  </si>
  <si>
    <t>Komentář</t>
  </si>
  <si>
    <t>Počet</t>
  </si>
  <si>
    <t>v Kč</t>
  </si>
  <si>
    <t>Celkem meziúroveň</t>
  </si>
  <si>
    <t>PROPLACENÉ bagatelní exekuce k 31. 12. 2023</t>
  </si>
  <si>
    <t>Přehled počtu a čerpání bagatelních exekucí na okresní/obvodních soudech k 31. 12. 2023</t>
  </si>
  <si>
    <t>NEPROPLACENÉ bagatelní exekuce k 31.12.2023</t>
  </si>
  <si>
    <t>12.</t>
  </si>
  <si>
    <t>Rozlišovací znaky 2023</t>
  </si>
  <si>
    <t>13.</t>
  </si>
  <si>
    <t>Bagatelní exekuce</t>
  </si>
  <si>
    <t>14.</t>
  </si>
  <si>
    <t>15.</t>
  </si>
  <si>
    <t>OI</t>
  </si>
  <si>
    <t>OBKŘ</t>
  </si>
  <si>
    <t>Skutečnost 20XX-1</t>
  </si>
  <si>
    <t>schválený</t>
  </si>
  <si>
    <t>upravený</t>
  </si>
  <si>
    <t>konečný</t>
  </si>
  <si>
    <t>skutečnost</t>
  </si>
  <si>
    <t>Rozbor OI v Kč</t>
  </si>
  <si>
    <t>Rozbor OBKŘ v Kč</t>
  </si>
  <si>
    <t>Příspěvková organizace</t>
  </si>
  <si>
    <t>Čerpání 20xx</t>
  </si>
  <si>
    <t>Hlavní činnost 20xx</t>
  </si>
  <si>
    <t>Jiná činnost 20xx</t>
  </si>
  <si>
    <t>Výsledek hospodaření 20xx</t>
  </si>
  <si>
    <t>Výsledek hospodaření 20xx-1</t>
  </si>
  <si>
    <t>16.</t>
  </si>
  <si>
    <t>Zotavovny</t>
  </si>
  <si>
    <t>Hlavní činnost</t>
  </si>
  <si>
    <t>Jiná činnost</t>
  </si>
  <si>
    <t>Schválený rozpočet (v tis. Kč)</t>
  </si>
  <si>
    <r>
      <t>Rozpočet po změnách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(v tis. Kč)</t>
    </r>
  </si>
  <si>
    <t>Skutečnost v tis. Kč</t>
  </si>
  <si>
    <t>Limit počtu zaměstnanců</t>
  </si>
  <si>
    <t>Platy</t>
  </si>
  <si>
    <t>OON</t>
  </si>
  <si>
    <t>Peněžní fond</t>
  </si>
  <si>
    <t xml:space="preserve">Rezervní </t>
  </si>
  <si>
    <t>Reprodukce majetku</t>
  </si>
  <si>
    <t>Odměn</t>
  </si>
  <si>
    <t>FKSP</t>
  </si>
  <si>
    <t>Přehled účetních stavů peněžních fondů k 31. 12. 20xx v Kč</t>
  </si>
  <si>
    <t>Organizace (žadatel)</t>
  </si>
  <si>
    <t>Název projektu</t>
  </si>
  <si>
    <t>Schválená výše dotace v tis. Kč</t>
  </si>
  <si>
    <t>Poskytnuto včetně vratek v tis.  Kč</t>
  </si>
  <si>
    <t>Nevyčerpáno v tis. Kč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</si>
  <si>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</si>
  <si>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</si>
  <si>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</si>
  <si>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</si>
  <si>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</si>
  <si>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</si>
  <si>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</si>
  <si>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>Dotace (pouze Aparát)</t>
  </si>
  <si>
    <t>Název pořádané akce</t>
  </si>
  <si>
    <t>z toho refundace</t>
  </si>
  <si>
    <t>Využití prostředků (počet lidí, na co byly prostředky využity např. pohoštění, pronájem apod.)</t>
  </si>
  <si>
    <t>Přínos akce</t>
  </si>
  <si>
    <t>CZ PRES 2023</t>
  </si>
  <si>
    <t>CZ PRES</t>
  </si>
  <si>
    <t>Z toho:</t>
  </si>
  <si>
    <t>Investiční výdaje</t>
  </si>
  <si>
    <t>Neinvestiční výdaje</t>
  </si>
  <si>
    <t xml:space="preserve">Schválený rozpočet </t>
  </si>
  <si>
    <t xml:space="preserve">Konečný rozpočet </t>
  </si>
  <si>
    <t xml:space="preserve">Skutečnost vč. NNV a mimorozp. zdrojů </t>
  </si>
  <si>
    <t xml:space="preserve">Čerpání NNV </t>
  </si>
  <si>
    <t>Čtvrtletí</t>
  </si>
  <si>
    <t>v tis.  Kč</t>
  </si>
  <si>
    <t>Plnění v %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</si>
  <si>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</si>
  <si>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</si>
  <si>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3.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</si>
  <si>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r>
      <t>4.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  <scheme val="minor"/>
      </rPr>
      <t>čtvrtletí</t>
    </r>
  </si>
  <si>
    <t>Čerpání výdajů na programové financování po jednotlivých čtvrtletích</t>
  </si>
  <si>
    <t>Čerpání výdajů na programové financování za poslední 4 roky</t>
  </si>
  <si>
    <t>Programové financování</t>
  </si>
  <si>
    <t>č. akce</t>
  </si>
  <si>
    <t>název akce</t>
  </si>
  <si>
    <t xml:space="preserve">celkové výdaje akce </t>
  </si>
  <si>
    <t>důvod nečerpání</t>
  </si>
  <si>
    <t xml:space="preserve">konečný rozpočet             </t>
  </si>
  <si>
    <t xml:space="preserve">skutečnost            </t>
  </si>
  <si>
    <t xml:space="preserve">nečerpáno              </t>
  </si>
  <si>
    <t>Největší investiční akce</t>
  </si>
  <si>
    <t>Největší investiční akce (v tis. Kč na 2 desetinná místa)</t>
  </si>
  <si>
    <t>č. projektu</t>
  </si>
  <si>
    <t>název projektu</t>
  </si>
  <si>
    <t>Podíl</t>
  </si>
  <si>
    <t>celkové výdaje projektu</t>
  </si>
  <si>
    <t>SR</t>
  </si>
  <si>
    <t>EU/FM</t>
  </si>
  <si>
    <t>celkem</t>
  </si>
  <si>
    <t>Projekty spolufinancované z EU_FM (v tis. Kč na 2 desetinná místa)</t>
  </si>
  <si>
    <t>Projekty spolufinan. EU_FM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</si>
  <si>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</si>
  <si>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</si>
  <si>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</si>
  <si>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</si>
  <si>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</si>
  <si>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</si>
  <si>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>Podpora</t>
  </si>
  <si>
    <t>Částka v Kč</t>
  </si>
  <si>
    <t>Institucionální celkem</t>
  </si>
  <si>
    <t>Ministerstvo vnitra</t>
  </si>
  <si>
    <t>Rozpočet IKSP</t>
  </si>
  <si>
    <t>Účelová celkem</t>
  </si>
  <si>
    <t>Technologická agentura ČR</t>
  </si>
  <si>
    <t>Výzkum, vývoj a inovace (IKSP)</t>
  </si>
  <si>
    <t>Výdaje na výzkum, vývoj a inovace</t>
  </si>
  <si>
    <t>platy zaměstnanců vč. pojistného a FKSP</t>
  </si>
  <si>
    <t>ostatní věcné výdaje</t>
  </si>
  <si>
    <t>Vývoj výdajů na výzkum, vývoj a inovace</t>
  </si>
  <si>
    <t>Rozpočet výdajů na vědu výzkum a inovace v tis. Kč</t>
  </si>
  <si>
    <t>Rozpočet po změnách 20XX</t>
  </si>
  <si>
    <t>Konečný rozpočet 20XX</t>
  </si>
  <si>
    <t>Skutečnost 20XX</t>
  </si>
  <si>
    <t>Institucionální</t>
  </si>
  <si>
    <t xml:space="preserve">   platy a OPPP</t>
  </si>
  <si>
    <t xml:space="preserve">   programové fin.</t>
  </si>
  <si>
    <t>Účelová podpora</t>
  </si>
  <si>
    <t>NNV</t>
  </si>
  <si>
    <t>Ukončení NNV podle § 47 odst. 6 písm. b) až e)</t>
  </si>
  <si>
    <t>Zapojené NNV v roce 20xx – z toho:</t>
  </si>
  <si>
    <t>Profilující výdaje</t>
  </si>
  <si>
    <t>platy a ostatní platby za provedenou práci</t>
  </si>
  <si>
    <t>programové financování</t>
  </si>
  <si>
    <t>Neprofilující výdaje</t>
  </si>
  <si>
    <t>*Stav k 1.1.20xx+1 získáte: Konečný rozpočet 20xx - Skutečnost 20xx + Nečerpané NNV k 31.12.20xx</t>
  </si>
  <si>
    <t>Stav nároků z nespotřebovaných výdajů k 31. 12. 2023 (v tis. Kč)</t>
  </si>
  <si>
    <t>Důvod nedočerpání</t>
  </si>
  <si>
    <t>Zdroj</t>
  </si>
  <si>
    <t>Hodnota ukončených nároků</t>
  </si>
  <si>
    <t>Projekt</t>
  </si>
  <si>
    <t>Důvod ukončení</t>
  </si>
  <si>
    <t>Skutečnost 2022</t>
  </si>
  <si>
    <t>Skutečnost 2023</t>
  </si>
  <si>
    <t>COVID 19</t>
  </si>
  <si>
    <t>Celkový výsledek</t>
  </si>
  <si>
    <t>Vývoj účelových prostředků na celostátní programy (v tis. Kč na 2 desetinná místa)
Jedná se např. o Program protidrogové politiky, Program sociální prevence a prevence kriminality, celostátní zdravotnické programy apod.</t>
  </si>
  <si>
    <t>Programy</t>
  </si>
  <si>
    <t>počet vyslaných expertů</t>
  </si>
  <si>
    <t>období vyslání v daném roce</t>
  </si>
  <si>
    <t>z VPS (pod účelem)</t>
  </si>
  <si>
    <t>Přehled čerpání prostředků na civilní mise</t>
  </si>
  <si>
    <t>Civilní mise</t>
  </si>
  <si>
    <t>Pracovní cesty</t>
  </si>
  <si>
    <t>Cestovné</t>
  </si>
  <si>
    <t>Rozlišovací znak</t>
  </si>
  <si>
    <t>Tuzemské</t>
  </si>
  <si>
    <t>Zahraniční</t>
  </si>
  <si>
    <t>Výdaje na pracovní cesty (tuzemské i zahraniční) v tis. Kč na 2 desetinná místa</t>
  </si>
  <si>
    <t>Celkový počet zahraničních cest *</t>
  </si>
  <si>
    <t>Celková výše finančních prostředků</t>
  </si>
  <si>
    <t>z toho refundováno</t>
  </si>
  <si>
    <t>Objem prostředků na zahraniční pracovní cesty v Kč</t>
  </si>
  <si>
    <t>Zahraniční pracovní cesty</t>
  </si>
  <si>
    <t>Počet cest</t>
  </si>
  <si>
    <t>destinace</t>
  </si>
  <si>
    <t>Přínos</t>
  </si>
  <si>
    <t>Belgie</t>
  </si>
  <si>
    <t>Slovensko</t>
  </si>
  <si>
    <t>Přehled zahraničních pracovních cest</t>
  </si>
  <si>
    <t>Objem prostředků v Kč</t>
  </si>
  <si>
    <t>Název akce</t>
  </si>
  <si>
    <t>vynaložené prostředky na všechny uvedené akce</t>
  </si>
  <si>
    <t>pokud bylo z objemu prostředků část refundována</t>
  </si>
  <si>
    <t>Celkový počet cest za daný rok</t>
  </si>
  <si>
    <t>Destinace, do které se cestovalo</t>
  </si>
  <si>
    <t>Název akcí na které se cestovalo. Pokud do dané země proběhly např. 3 cesty na 3 akce. OSS uvede název všech tří akci</t>
  </si>
  <si>
    <t>VZOR VČ. POPISU</t>
  </si>
  <si>
    <t>popis přínosu</t>
  </si>
  <si>
    <t>Neformální jednání Rady JHA
Azylový seminář IARMJ
Seminář EUAA
Pracovní návštěva justičních institucí</t>
  </si>
  <si>
    <t>Mezinárodní konference - AIHJA/IASAJ
Jednání pracovní skupiny Rdy EU COPEN</t>
  </si>
  <si>
    <t>Zde OSS vepíše přínos , který daná akce měla. Např. projednání legislativy, upevnění vztahů se zahraničními partnery apod.</t>
  </si>
  <si>
    <t xml:space="preserve">Poznámky </t>
  </si>
  <si>
    <t>Poznámky</t>
  </si>
  <si>
    <t>další podstatné věci k akci</t>
  </si>
  <si>
    <t>OSS</t>
  </si>
  <si>
    <t>Identifikace platby*</t>
  </si>
  <si>
    <t>Dodavatel</t>
  </si>
  <si>
    <t>Důvod platby</t>
  </si>
  <si>
    <t>Částka v tis. Kč</t>
  </si>
  <si>
    <t>* např. číslo účetního dokladu</t>
  </si>
  <si>
    <t>Zálohy investičního charakteru</t>
  </si>
  <si>
    <t>Zálohy neinvestičního charakteru</t>
  </si>
  <si>
    <t>Zálohové platby</t>
  </si>
  <si>
    <t>popis</t>
  </si>
  <si>
    <t>úspora (finanční, jiná)</t>
  </si>
  <si>
    <t>Tabulka pro úspory</t>
  </si>
  <si>
    <t>Podseskupení / rozpočtová položka</t>
  </si>
  <si>
    <t xml:space="preserve">31. </t>
  </si>
  <si>
    <t xml:space="preserve">32. </t>
  </si>
  <si>
    <t>Úspory</t>
  </si>
  <si>
    <t>Bezúplatné převody majetku</t>
  </si>
  <si>
    <t>Nabytí majetku</t>
  </si>
  <si>
    <t>Pozbytí majetku</t>
  </si>
  <si>
    <t xml:space="preserve">33. </t>
  </si>
  <si>
    <t>Veřejné zakázky 300 mil. Kč</t>
  </si>
  <si>
    <t>Evidenční číslo VZ dle Věstníku veřejných zakázek</t>
  </si>
  <si>
    <t>ID smlouvy dle Registru smluv</t>
  </si>
  <si>
    <t>Nabídková cena</t>
  </si>
  <si>
    <t>Doba trvání smlouvy</t>
  </si>
  <si>
    <t>Čerpáno v roce 20xx v tis. Kč</t>
  </si>
  <si>
    <t>Veřejné zakázky o předpokládané hodnotě nejméně 300 mil. Kč</t>
  </si>
  <si>
    <t>Zhodnocení plnění rozpočtu v tis. Kč na 2 desetinná místa</t>
  </si>
  <si>
    <t>Přehled o plnění celkových příjmů v tis. Kč na 2 desetinná místa</t>
  </si>
  <si>
    <t>Čtvrtletní srovnání příjmů 
(v tis. Kč na 2 desetinná místa)</t>
  </si>
  <si>
    <t>Přehled plnění nedaňových příjmů dle podseskupení položek
 (v tis. Kč na 2 desetinná místa)</t>
  </si>
  <si>
    <t>Vyhodnocení výdajů
(v tis. Kč na 2 desetinná místa)</t>
  </si>
  <si>
    <t>Přehled čerpání běžných výdajů dle seskupení a podseskupení položek (po odpočtu výdajů EDS/SMVS)
(v tis. Kč na 2 desetinná místa)</t>
  </si>
  <si>
    <t>Skutečnost/Konečný rozpočet</t>
  </si>
  <si>
    <t>Prostředky na platy a ostatní platby za provedenou práci
(v tis. Kč na 2 desetinná místa)</t>
  </si>
  <si>
    <t>stravenková karta</t>
  </si>
  <si>
    <t>Neinvestiční příspěvek na zajištění hlavní činnosti v roce 20xx
( v tis. Kč na 2 desetinná místa)</t>
  </si>
  <si>
    <t>Přehled o výsledku hospodaření příspěvkových organizací v roce 20xx
(v tis. Kč na 2 desetinná místa)</t>
  </si>
  <si>
    <t>Přehled o výnosech jednotlivých příspěvkových organizací v roce 20xx
(v tis. Kč na 2 desetinná místa)</t>
  </si>
  <si>
    <t>Přehled o nákladech jednotlivých příspěvkových organizací v roce 20xx
(v tis. Kč na 2 desetinná místa)</t>
  </si>
  <si>
    <t>Přehled o rozpisu schváleného rozpočtu výdajů na platy a ostatní platby za provedenou práci (mzdových nákladů) v hlavní činnosti, o jeho úpravách a skutečném čerpání v roce 20xx
(v tis. Kč na 2 desetinná místa)</t>
  </si>
  <si>
    <t>Čerpání a vývoj transferů poskytnutých neziskovým a podobých organizacím (pouze Aparát MSp)</t>
  </si>
  <si>
    <t>výdaje na jejich výslání 
(celkem)</t>
  </si>
  <si>
    <t>z rozpočtu dané OSS</t>
  </si>
  <si>
    <r>
      <t>Řádek "</t>
    </r>
    <r>
      <rPr>
        <b/>
        <sz val="11"/>
        <color theme="1"/>
        <rFont val="Calibri"/>
        <family val="2"/>
        <charset val="238"/>
        <scheme val="minor"/>
      </rPr>
      <t>Celkem" musí odpovídat</t>
    </r>
    <r>
      <rPr>
        <sz val="11"/>
        <color theme="1"/>
        <rFont val="Calibri"/>
        <family val="2"/>
        <scheme val="minor"/>
      </rPr>
      <t xml:space="preserve"> hodnotě ve</t>
    </r>
    <r>
      <rPr>
        <b/>
        <sz val="11"/>
        <color theme="1"/>
        <rFont val="Calibri"/>
        <family val="2"/>
        <charset val="238"/>
        <scheme val="minor"/>
      </rPr>
      <t xml:space="preserve"> státní pokladně</t>
    </r>
    <r>
      <rPr>
        <sz val="11"/>
        <color theme="1"/>
        <rFont val="Calibri"/>
        <family val="2"/>
        <scheme val="minor"/>
      </rPr>
      <t>. Pokud tomut ak není, OSS tento rozdíl okomentuje v textové části Rozboru hospodaření.</t>
    </r>
  </si>
  <si>
    <t>*Celkový počet cest bude odpovídat rozpisu v listu 29. zahraniční pracovní cesty, kde bude uveden rozpad podle destinací vč. komentáře k účelu a přínosu cest.</t>
  </si>
  <si>
    <t>Název OSS (finčnaní místo)</t>
  </si>
  <si>
    <t>Název programu/věcná náplň opatření/specifikace pomoci či výdaje</t>
  </si>
  <si>
    <t>Položka rozpočtové skladby (4místný kod)</t>
  </si>
  <si>
    <t>Položka rozpočtové skladby (název)</t>
  </si>
  <si>
    <t>Skutečnost roku 2023
 v tis. Kč</t>
  </si>
  <si>
    <t>Dopady opatření souvisejících s řešením epidemie COVID-19 na výdaje státního rozpočtu v  roce 2023</t>
  </si>
  <si>
    <t>Oblast úspory</t>
  </si>
  <si>
    <t>Název mezinárodní organizace</t>
  </si>
  <si>
    <t>Zkratka organizace</t>
  </si>
  <si>
    <t xml:space="preserve">Výše pravidelného příspěvku </t>
  </si>
  <si>
    <t>Výše jednorázového příspěvku</t>
  </si>
  <si>
    <t>v cizí měně (včetně uvedení zkratky cizí měny)</t>
  </si>
  <si>
    <t xml:space="preserve">Platby do zahraničí (seskupení 55) </t>
  </si>
  <si>
    <t>17a.</t>
  </si>
  <si>
    <t>17b.</t>
  </si>
  <si>
    <t>Mezinárodní organizace</t>
  </si>
  <si>
    <t>4.12.</t>
  </si>
  <si>
    <t>4.2. A)</t>
  </si>
  <si>
    <t>4.2. B)</t>
  </si>
  <si>
    <t>4.4.</t>
  </si>
  <si>
    <t>4.6.</t>
  </si>
  <si>
    <t>4.7.</t>
  </si>
  <si>
    <t>4.11.</t>
  </si>
  <si>
    <t>4.14.</t>
  </si>
  <si>
    <t>4.15.</t>
  </si>
  <si>
    <t>4.21.</t>
  </si>
  <si>
    <t>7.</t>
  </si>
  <si>
    <t>Skutečnost k 31. 12. 2023 v Kč (celkem)</t>
  </si>
  <si>
    <t>OSS 1</t>
  </si>
  <si>
    <t>OSS 2</t>
  </si>
  <si>
    <t>OSS 3</t>
  </si>
  <si>
    <t>OSS 4</t>
  </si>
  <si>
    <t>OSS 5</t>
  </si>
  <si>
    <t>OSS 6</t>
  </si>
  <si>
    <t>Platy zaměstnanců a ost. platby za provedenou práci</t>
  </si>
  <si>
    <t>Odbytné (položka 5025)</t>
  </si>
  <si>
    <t>Odchodné (položka 5026)</t>
  </si>
  <si>
    <t>Kázeňské odměny (položka 5028)</t>
  </si>
  <si>
    <t>Průměrné platy</t>
  </si>
  <si>
    <t>Srovnání průměrného platu %</t>
  </si>
  <si>
    <t>Skutečný průměrný přepočtený počet zaměstnanců za celý rok na 2 des. místa</t>
  </si>
  <si>
    <t>Skutečné čerpání prostředků na platy k 31. 12.  v Kč</t>
  </si>
  <si>
    <t>Skutečné čerpání prostředků na platy k 31. 12. v Kč</t>
  </si>
  <si>
    <t>Představitelé státní moci a některých orgánů
(položka 5022)</t>
  </si>
  <si>
    <t>Počty zaměstnanců, soudců, státních zástupců, příslušníků a státních zaměstnanců (bez MD)</t>
  </si>
  <si>
    <t>Meziroční rozdíl skutečných průměrných přepočtených počtů</t>
  </si>
  <si>
    <t>Plánovaný počet zaměstnanců po změnách v ročním průměru na 2 des. místa</t>
  </si>
  <si>
    <t>Neobsazenost</t>
  </si>
  <si>
    <t>Plnění příjmů ze soudních poplatků v tis. Kč na 2 desetinná místa</t>
  </si>
  <si>
    <t>1362 - soudní poplatky</t>
  </si>
  <si>
    <t>211 - Příjmy z vl. činnosti</t>
  </si>
  <si>
    <t>213 - Příjmy z pronájmu</t>
  </si>
  <si>
    <t>214 - Příjmy z úroků a kurz. Rozdlů</t>
  </si>
  <si>
    <t>221 - Přijaté sankční platby</t>
  </si>
  <si>
    <t>222 - Přijaté vratky transferů</t>
  </si>
  <si>
    <t>231 - Příjmy z prodeje krát. a DDM</t>
  </si>
  <si>
    <t>232 - Ostatní nedaňové příjmy</t>
  </si>
  <si>
    <t>Nejvýznamnější položky tř. 2, jejich plnění a porovnání s plněním v předcházejících letech
(v tis. Kč na 2 desetinná místa)</t>
  </si>
  <si>
    <t xml:space="preserve">Skutečnost                                    </t>
  </si>
  <si>
    <t xml:space="preserve">Skutečnost                                       </t>
  </si>
  <si>
    <t>Do tabulky se uvedou 2 největší příjmové položky a zbytek se započítá do řádku Ostatní.</t>
  </si>
  <si>
    <t xml:space="preserve"> Výdaje </t>
  </si>
  <si>
    <t>Výdaje programového financování *)</t>
  </si>
  <si>
    <t>skutečnost vč. NNV</t>
  </si>
  <si>
    <t>*) u krajských soudů a městského soudu bude uveden souhrnný údaj za celý kraj/město</t>
  </si>
  <si>
    <t>Vázání výdajů včetně EDS/SMVS v Kč</t>
  </si>
  <si>
    <t>Vázání výdajů</t>
  </si>
  <si>
    <t>4.5.</t>
  </si>
  <si>
    <t>4.5. bod 1</t>
  </si>
  <si>
    <t>4.10.</t>
  </si>
  <si>
    <t>4.13.</t>
  </si>
  <si>
    <t>4.14.3.</t>
  </si>
  <si>
    <t>4.14.4.</t>
  </si>
  <si>
    <t>4.16., 4.14.2.</t>
  </si>
  <si>
    <t>4.17.1.</t>
  </si>
  <si>
    <t>4.17.2.</t>
  </si>
  <si>
    <t>4.18.</t>
  </si>
  <si>
    <t>4.19.1.</t>
  </si>
  <si>
    <t>4.20.</t>
  </si>
  <si>
    <t>Číslo tabulky</t>
  </si>
  <si>
    <t>TABULKOVÁ ČÁST</t>
  </si>
  <si>
    <t>1. Zhodnocení plnění rozpočtu</t>
  </si>
  <si>
    <t>2. Přehled o plnění příjmů</t>
  </si>
  <si>
    <t>3. Nedaňové příjmy</t>
  </si>
  <si>
    <t>4. Vyhodnocení výdajů</t>
  </si>
  <si>
    <t>5. Běžné výdaje</t>
  </si>
  <si>
    <t xml:space="preserve">6. Vázání výdajů </t>
  </si>
  <si>
    <t>7. Mimorozpočtové zdroje</t>
  </si>
  <si>
    <t>8. Prostředky na platy a OPPP</t>
  </si>
  <si>
    <t>9. Průměrné platy</t>
  </si>
  <si>
    <t>10. Stavy zaměstnanců</t>
  </si>
  <si>
    <t>11. Stravování zaměstnanců</t>
  </si>
  <si>
    <t>12. Rozlišovací znaky 2023</t>
  </si>
  <si>
    <t>13. Bagatelní exekuce</t>
  </si>
  <si>
    <t>14. OI</t>
  </si>
  <si>
    <t>15. OBKŘ</t>
  </si>
  <si>
    <t>16. Zotavovny</t>
  </si>
  <si>
    <t>17a. Mezinárodní organizace</t>
  </si>
  <si>
    <t>17b. Dotace (pouze Aparát)</t>
  </si>
  <si>
    <t>18. CZ PRES</t>
  </si>
  <si>
    <t>19. Programové financování</t>
  </si>
  <si>
    <t>20. Největší investiční akce</t>
  </si>
  <si>
    <t>21. Projekty spolufinan.  EU_FM</t>
  </si>
  <si>
    <t>22.Výzkum, vývoj a inovace (vyplňuje IKSP)</t>
  </si>
  <si>
    <t>23. NNV</t>
  </si>
  <si>
    <t>24. COVID 19</t>
  </si>
  <si>
    <t>Dopady válečného konfliktu na Ukrajině na výdaje státního rozpočtu (včetně státních fondů a příspěvkových organizací) v roce 2023 (tis. Kč)</t>
  </si>
  <si>
    <t>25. Ukrajina</t>
  </si>
  <si>
    <t>26. Programy</t>
  </si>
  <si>
    <t>27. Civilní mise</t>
  </si>
  <si>
    <t>28. Pracovní cesty</t>
  </si>
  <si>
    <t>29. Zahraniční pracovní cesty</t>
  </si>
  <si>
    <t>30. Zálohové platby</t>
  </si>
  <si>
    <t>31. Úspory</t>
  </si>
  <si>
    <t>32. Bezúplatné převody majetku</t>
  </si>
  <si>
    <t>33. Veřejné zakázky 300 mil. Kč</t>
  </si>
  <si>
    <t>převod od</t>
  </si>
  <si>
    <t>majetek</t>
  </si>
  <si>
    <t>převod na</t>
  </si>
  <si>
    <t>hodnota v Kč</t>
  </si>
  <si>
    <t>č. smlouvy</t>
  </si>
  <si>
    <t>Schválený rozpočet 2023</t>
  </si>
  <si>
    <t>Rozpočet po změnách 2023</t>
  </si>
  <si>
    <t>Konečný rozpočet 2023</t>
  </si>
  <si>
    <t>Index skutečnosti 2023/2022</t>
  </si>
  <si>
    <t>Zapojené prostředky NNV v roce 2023</t>
  </si>
  <si>
    <r>
      <t>Rozpočet po změnách</t>
    </r>
    <r>
      <rPr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2023</t>
    </r>
  </si>
  <si>
    <t>Skutečné čerpání 2023</t>
  </si>
  <si>
    <t>Zapojené prostředky NNV v roce 2023</t>
  </si>
  <si>
    <t>OS Klatovy</t>
  </si>
  <si>
    <t>5011 -platy zaměstnanců</t>
  </si>
  <si>
    <t>§25a z.č. 218/2000</t>
  </si>
  <si>
    <t>5031-pojistné soc.zab.</t>
  </si>
  <si>
    <t>5032-pojistné zdrav.poj.</t>
  </si>
  <si>
    <t>5342- převody FKSP</t>
  </si>
  <si>
    <t>Skutečnost k 31.12.2023</t>
  </si>
  <si>
    <t>Okresní soud v Klatovech</t>
  </si>
  <si>
    <t>Zapojené NNV v roce 2023</t>
  </si>
  <si>
    <t>Porovnání skutečností
 (2023 a 2022)</t>
  </si>
  <si>
    <t>Rozpočet 2023 v Kč</t>
  </si>
  <si>
    <t>Porovnání skutečností (2023 a 2022)</t>
  </si>
  <si>
    <t>Hodnocení výdajů programového financování za rok 2023 v tis. Kč na 2 desetinná místa</t>
  </si>
  <si>
    <t>Skutečnost v roce 2023</t>
  </si>
  <si>
    <t>136V011001383</t>
  </si>
  <si>
    <t>036V021800002</t>
  </si>
  <si>
    <t>OS Klatovy-rozšíření datového připojení</t>
  </si>
  <si>
    <t>OS Klatovy-fyzické zabezpečení serverovny OSZ Klatovy</t>
  </si>
  <si>
    <t>Termín realizace posunut do 31. 3. 2024</t>
  </si>
  <si>
    <t>OS Klatovy - průchozí detektor kovů</t>
  </si>
  <si>
    <t>OS KT nemá</t>
  </si>
  <si>
    <t>u OS Klatovy nepřichází</t>
  </si>
  <si>
    <t>Počáteční stav k 1.1.2023</t>
  </si>
  <si>
    <t>Nezapojené NNV k 31.12.2023</t>
  </si>
  <si>
    <t>Skutečné čerpání k 31.12.2023</t>
  </si>
  <si>
    <t>Nečerpané, zapojené NNV k 31.12.2023</t>
  </si>
  <si>
    <t>Stav k 1.1.2024</t>
  </si>
  <si>
    <t>Ukončené nároky v roce 2023</t>
  </si>
  <si>
    <t>036V012000A035</t>
  </si>
  <si>
    <t>OSS již nepoužije</t>
  </si>
  <si>
    <t>136V11200A035</t>
  </si>
  <si>
    <t>Rok 2021</t>
  </si>
  <si>
    <t>u OS Klatovy nebyly</t>
  </si>
  <si>
    <t>Teplo</t>
  </si>
  <si>
    <t>515/5152</t>
  </si>
  <si>
    <t>515/5154</t>
  </si>
  <si>
    <t>Negativní</t>
  </si>
  <si>
    <t>Energie</t>
  </si>
  <si>
    <t>Levnější cena od dodavatele</t>
  </si>
  <si>
    <t>KDZ/35/2023</t>
  </si>
  <si>
    <t>Česká pošta, s.p.</t>
  </si>
  <si>
    <t>záloha na kredit</t>
  </si>
  <si>
    <t>KDZ/2/2023</t>
  </si>
  <si>
    <t>ANAG, spol s.r.o.</t>
  </si>
  <si>
    <t>záloha na předplatné</t>
  </si>
  <si>
    <t>KDZ/33/2023</t>
  </si>
  <si>
    <t>Šumavské vodovody a kanalizace, a.s.</t>
  </si>
  <si>
    <t>záloha na dodávku vody</t>
  </si>
  <si>
    <t>036V012000161</t>
  </si>
  <si>
    <t>Ochranné pracovní pomůcky, desinfekční prostředky, speciální desinfekční mýdla</t>
  </si>
  <si>
    <t>Léky, zdravotnický materiál</t>
  </si>
  <si>
    <t>Všeobecný materiál</t>
  </si>
  <si>
    <t>Ochranné pomůcky</t>
  </si>
  <si>
    <t>Léky a zdravotnický materiál</t>
  </si>
  <si>
    <t>Nákup materiálu jinde nerařazený</t>
  </si>
  <si>
    <t>OSS nepoužije</t>
  </si>
  <si>
    <t>OSS nepoužil v oblasti OON</t>
  </si>
  <si>
    <t>Pozdější zahájení topné sezóny, mírná zima</t>
  </si>
  <si>
    <t>Poskytnutí dotace EU na UŠI v roce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</si>
</sst>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rgb="FF000000"/>
      <name val="Bookman Old Style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6" fillId="0" borderId="0"/>
  </cellStyleXfs>
  <cellXfs count="342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/>
    <xf numFmtId="4" fontId="10" fillId="0" borderId="1" xfId="0" applyNumberFormat="1" applyFont="1" applyBorder="1"/>
    <xf numFmtId="9" fontId="10" fillId="0" borderId="1" xfId="1" applyFont="1" applyBorder="1"/>
    <xf numFmtId="0" fontId="9" fillId="4" borderId="1" xfId="0" applyFont="1" applyFill="1" applyBorder="1"/>
    <xf numFmtId="4" fontId="13" fillId="4" borderId="1" xfId="0" applyNumberFormat="1" applyFont="1" applyFill="1" applyBorder="1"/>
    <xf numFmtId="9" fontId="13" fillId="4" borderId="1" xfId="1" applyFont="1" applyFill="1" applyBorder="1"/>
    <xf numFmtId="0" fontId="10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5" fillId="0" borderId="1" xfId="0" applyFont="1" applyBorder="1"/>
    <xf numFmtId="4" fontId="15" fillId="0" borderId="1" xfId="0" applyNumberFormat="1" applyFont="1" applyBorder="1"/>
    <xf numFmtId="9" fontId="15" fillId="0" borderId="1" xfId="1" applyFont="1" applyBorder="1"/>
    <xf numFmtId="9" fontId="15" fillId="0" borderId="1" xfId="1" applyFont="1" applyBorder="1" applyAlignment="1">
      <alignment wrapText="1"/>
    </xf>
    <xf numFmtId="0" fontId="12" fillId="4" borderId="1" xfId="0" applyFont="1" applyFill="1" applyBorder="1"/>
    <xf numFmtId="4" fontId="12" fillId="4" borderId="1" xfId="0" applyNumberFormat="1" applyFont="1" applyFill="1" applyBorder="1"/>
    <xf numFmtId="9" fontId="12" fillId="4" borderId="1" xfId="1" applyFont="1" applyFill="1" applyBorder="1"/>
    <xf numFmtId="0" fontId="1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0" fontId="10" fillId="0" borderId="4" xfId="0" applyFont="1" applyBorder="1"/>
    <xf numFmtId="0" fontId="0" fillId="0" borderId="5" xfId="0" applyBorder="1"/>
    <xf numFmtId="0" fontId="20" fillId="0" borderId="5" xfId="0" applyFont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6" xfId="0" applyFont="1" applyBorder="1"/>
    <xf numFmtId="0" fontId="0" fillId="0" borderId="6" xfId="0" applyBorder="1"/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vertical="center" wrapText="1"/>
    </xf>
    <xf numFmtId="0" fontId="25" fillId="3" borderId="12" xfId="0" applyFont="1" applyFill="1" applyBorder="1" applyAlignment="1">
      <alignment horizontal="right" vertical="center" wrapText="1"/>
    </xf>
    <xf numFmtId="0" fontId="26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3" borderId="11" xfId="0" applyFont="1" applyFill="1" applyBorder="1" applyAlignment="1">
      <alignment horizontal="justify" vertical="center" wrapText="1"/>
    </xf>
    <xf numFmtId="0" fontId="25" fillId="3" borderId="12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right" vertical="center" wrapText="1"/>
    </xf>
    <xf numFmtId="0" fontId="25" fillId="0" borderId="12" xfId="0" applyFont="1" applyBorder="1" applyAlignment="1">
      <alignment vertical="center" wrapText="1"/>
    </xf>
    <xf numFmtId="0" fontId="26" fillId="0" borderId="1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9"/>
    </xf>
    <xf numFmtId="0" fontId="1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7" xfId="0" applyFill="1" applyBorder="1"/>
    <xf numFmtId="0" fontId="1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8" xfId="0" applyFill="1" applyBorder="1"/>
    <xf numFmtId="0" fontId="31" fillId="0" borderId="1" xfId="0" applyFont="1" applyFill="1" applyBorder="1" applyAlignment="1">
      <alignment horizontal="center" vertical="center"/>
    </xf>
    <xf numFmtId="0" fontId="16" fillId="0" borderId="0" xfId="2" applyFont="1" applyAlignment="1" applyProtection="1">
      <alignment horizontal="center"/>
      <protection locked="0"/>
    </xf>
    <xf numFmtId="0" fontId="16" fillId="0" borderId="0" xfId="2" applyFont="1" applyProtection="1">
      <protection locked="0"/>
    </xf>
    <xf numFmtId="0" fontId="6" fillId="0" borderId="0" xfId="2" applyProtection="1">
      <protection locked="0"/>
    </xf>
    <xf numFmtId="0" fontId="32" fillId="0" borderId="0" xfId="2" applyFont="1" applyAlignment="1" applyProtection="1">
      <alignment horizontal="center"/>
      <protection locked="0"/>
    </xf>
    <xf numFmtId="0" fontId="9" fillId="0" borderId="0" xfId="2" applyFont="1" applyProtection="1">
      <protection locked="0"/>
    </xf>
    <xf numFmtId="0" fontId="16" fillId="0" borderId="0" xfId="2" applyFont="1" applyAlignment="1" applyProtection="1">
      <alignment horizontal="right"/>
      <protection locked="0"/>
    </xf>
    <xf numFmtId="0" fontId="29" fillId="0" borderId="0" xfId="2" applyFont="1" applyAlignment="1" applyProtection="1">
      <alignment horizontal="center"/>
      <protection locked="0"/>
    </xf>
    <xf numFmtId="0" fontId="29" fillId="0" borderId="0" xfId="2" applyFont="1" applyProtection="1">
      <protection locked="0"/>
    </xf>
    <xf numFmtId="0" fontId="6" fillId="0" borderId="0" xfId="2" applyAlignment="1" applyProtection="1">
      <alignment horizont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34" fillId="0" borderId="1" xfId="2" applyFont="1" applyBorder="1" applyAlignment="1">
      <alignment horizontal="center"/>
    </xf>
    <xf numFmtId="0" fontId="34" fillId="0" borderId="1" xfId="2" applyFont="1" applyBorder="1" applyAlignment="1" applyProtection="1">
      <alignment horizontal="right"/>
      <protection locked="0"/>
    </xf>
    <xf numFmtId="0" fontId="34" fillId="0" borderId="1" xfId="2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vertical="center" wrapText="1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justify" vertical="center" wrapText="1"/>
    </xf>
    <xf numFmtId="0" fontId="38" fillId="0" borderId="1" xfId="0" applyFont="1" applyBorder="1" applyAlignment="1">
      <alignment horizontal="right" vertical="center" wrapText="1"/>
    </xf>
    <xf numFmtId="0" fontId="38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vertical="center"/>
    </xf>
    <xf numFmtId="0" fontId="4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43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5" fillId="0" borderId="1" xfId="0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3" fillId="0" borderId="0" xfId="0" applyFont="1"/>
    <xf numFmtId="0" fontId="50" fillId="0" borderId="25" xfId="0" applyFont="1" applyBorder="1" applyAlignment="1">
      <alignment vertical="center"/>
    </xf>
    <xf numFmtId="0" fontId="51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7" fillId="8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5" fillId="0" borderId="1" xfId="0" applyFont="1" applyBorder="1"/>
    <xf numFmtId="4" fontId="0" fillId="0" borderId="1" xfId="0" applyNumberFormat="1" applyBorder="1"/>
    <xf numFmtId="0" fontId="5" fillId="0" borderId="0" xfId="0" applyFont="1" applyAlignment="1">
      <alignment vertical="center"/>
    </xf>
    <xf numFmtId="0" fontId="11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50" fillId="0" borderId="0" xfId="0" applyFont="1" applyBorder="1" applyAlignment="1">
      <alignment vertical="center"/>
    </xf>
    <xf numFmtId="0" fontId="10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/>
    </xf>
    <xf numFmtId="17" fontId="52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10" fontId="9" fillId="0" borderId="1" xfId="1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6" fillId="0" borderId="1" xfId="0" applyNumberFormat="1" applyFont="1" applyBorder="1" applyAlignment="1">
      <alignment vertical="center" wrapText="1"/>
    </xf>
    <xf numFmtId="0" fontId="5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8" fillId="0" borderId="1" xfId="2" applyFont="1" applyBorder="1" applyAlignment="1" applyProtection="1">
      <alignment horizontal="center" vertical="center" wrapText="1"/>
      <protection locked="0"/>
    </xf>
    <xf numFmtId="0" fontId="34" fillId="0" borderId="1" xfId="2" applyFont="1" applyBorder="1" applyAlignment="1">
      <alignment wrapText="1"/>
    </xf>
    <xf numFmtId="0" fontId="34" fillId="0" borderId="1" xfId="2" applyFont="1" applyBorder="1" applyAlignment="1" applyProtection="1">
      <alignment horizontal="left" wrapText="1"/>
      <protection locked="0"/>
    </xf>
    <xf numFmtId="0" fontId="29" fillId="0" borderId="0" xfId="2" applyFont="1" applyAlignment="1" applyProtection="1">
      <alignment wrapText="1"/>
      <protection locked="0"/>
    </xf>
    <xf numFmtId="0" fontId="16" fillId="0" borderId="0" xfId="2" applyFont="1" applyAlignment="1" applyProtection="1">
      <alignment horizontal="left" wrapText="1"/>
      <protection locked="0"/>
    </xf>
    <xf numFmtId="0" fontId="6" fillId="0" borderId="0" xfId="2" applyAlignment="1" applyProtection="1">
      <alignment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/>
      <protection locked="0"/>
    </xf>
    <xf numFmtId="0" fontId="29" fillId="0" borderId="1" xfId="2" applyFont="1" applyBorder="1" applyAlignment="1" applyProtection="1">
      <alignment horizontal="center"/>
      <protection locked="0"/>
    </xf>
    <xf numFmtId="0" fontId="29" fillId="0" borderId="1" xfId="2" applyFont="1" applyBorder="1" applyProtection="1">
      <protection locked="0"/>
    </xf>
    <xf numFmtId="0" fontId="32" fillId="0" borderId="1" xfId="2" applyFont="1" applyBorder="1" applyAlignment="1" applyProtection="1">
      <alignment horizontal="center"/>
      <protection locked="0"/>
    </xf>
    <xf numFmtId="0" fontId="6" fillId="0" borderId="1" xfId="2" applyBorder="1" applyProtection="1">
      <protection locked="0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right" vertical="center"/>
    </xf>
    <xf numFmtId="0" fontId="38" fillId="0" borderId="1" xfId="0" applyFont="1" applyBorder="1" applyAlignment="1">
      <alignment vertical="center"/>
    </xf>
    <xf numFmtId="0" fontId="52" fillId="0" borderId="0" xfId="0" applyFont="1"/>
    <xf numFmtId="0" fontId="10" fillId="0" borderId="22" xfId="0" applyFont="1" applyBorder="1" applyAlignment="1">
      <alignment horizontal="right" vertical="center"/>
    </xf>
    <xf numFmtId="0" fontId="10" fillId="0" borderId="22" xfId="0" applyFont="1" applyBorder="1"/>
    <xf numFmtId="164" fontId="10" fillId="10" borderId="22" xfId="0" applyNumberFormat="1" applyFont="1" applyFill="1" applyBorder="1"/>
    <xf numFmtId="0" fontId="10" fillId="0" borderId="23" xfId="0" applyFont="1" applyBorder="1" applyAlignment="1">
      <alignment horizontal="right" vertical="center"/>
    </xf>
    <xf numFmtId="0" fontId="10" fillId="0" borderId="23" xfId="0" applyFont="1" applyBorder="1"/>
    <xf numFmtId="164" fontId="10" fillId="10" borderId="23" xfId="0" applyNumberFormat="1" applyFont="1" applyFill="1" applyBorder="1"/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/>
    </xf>
    <xf numFmtId="164" fontId="10" fillId="10" borderId="24" xfId="0" applyNumberFormat="1" applyFont="1" applyFill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164" fontId="55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56" fillId="0" borderId="9" xfId="0" applyFont="1" applyBorder="1" applyAlignment="1">
      <alignment vertical="center" wrapText="1"/>
    </xf>
    <xf numFmtId="0" fontId="56" fillId="0" borderId="11" xfId="0" applyFont="1" applyBorder="1" applyAlignment="1">
      <alignment vertical="center" wrapText="1"/>
    </xf>
    <xf numFmtId="0" fontId="56" fillId="0" borderId="1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2" fontId="0" fillId="0" borderId="1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wrapText="1"/>
      <protection locked="0"/>
    </xf>
    <xf numFmtId="2" fontId="0" fillId="0" borderId="16" xfId="0" applyNumberFormat="1" applyBorder="1" applyAlignment="1" applyProtection="1">
      <alignment wrapText="1"/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0" fontId="43" fillId="11" borderId="32" xfId="0" applyFont="1" applyFill="1" applyBorder="1" applyAlignment="1">
      <alignment horizontal="left" vertical="center" wrapText="1"/>
    </xf>
    <xf numFmtId="0" fontId="15" fillId="10" borderId="33" xfId="0" applyFont="1" applyFill="1" applyBorder="1" applyAlignment="1">
      <alignment horizontal="left" vertical="center" wrapText="1"/>
    </xf>
    <xf numFmtId="0" fontId="15" fillId="10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/>
    <xf numFmtId="164" fontId="51" fillId="0" borderId="0" xfId="0" applyNumberFormat="1" applyFont="1"/>
    <xf numFmtId="0" fontId="49" fillId="0" borderId="1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33" fillId="0" borderId="15" xfId="2" applyFont="1" applyBorder="1" applyAlignment="1">
      <alignment horizontal="center"/>
    </xf>
    <xf numFmtId="0" fontId="34" fillId="0" borderId="0" xfId="2" applyFont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39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8" borderId="3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textRotation="90"/>
    </xf>
    <xf numFmtId="0" fontId="17" fillId="9" borderId="1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"/>
    </xf>
    <xf numFmtId="0" fontId="49" fillId="0" borderId="20" xfId="0" applyFont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28" fillId="0" borderId="0" xfId="0" applyFont="1" applyAlignment="1">
      <alignment vertical="top" wrapText="1"/>
    </xf>
    <xf numFmtId="0" fontId="54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0" fillId="0" borderId="2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5" borderId="15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Procenta" xfId="1" builtinId="5"/>
  </cellStyles>
  <dxfs count="1">
    <dxf>
      <font>
        <strike val="0"/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1"/>
  <sheetViews>
    <sheetView tabSelected="1" topLeftCell="A7" workbookViewId="0">
      <selection sqref="A1:C1"/>
    </sheetView>
  </sheetViews>
  <sheetFormatPr defaultRowHeight="15" x14ac:dyDescent="0.25"/>
  <cols>
    <col min="1" max="1" width="10.7109375" customWidth="1"/>
    <col min="2" max="2" width="26" bestFit="1" customWidth="1"/>
    <col min="3" max="3" width="28.140625" style="1" customWidth="1"/>
  </cols>
  <sheetData>
    <row r="1" spans="1:4" ht="21.75" customHeight="1" x14ac:dyDescent="0.25">
      <c r="A1" s="261" t="s">
        <v>514</v>
      </c>
      <c r="B1" s="261"/>
      <c r="C1" s="261"/>
    </row>
    <row r="2" spans="1:4" ht="27" customHeight="1" x14ac:dyDescent="0.25">
      <c r="A2" s="260" t="s">
        <v>2</v>
      </c>
      <c r="B2" s="260"/>
      <c r="C2" s="260"/>
    </row>
    <row r="3" spans="1:4" ht="30" x14ac:dyDescent="0.25">
      <c r="A3" s="191" t="s">
        <v>513</v>
      </c>
      <c r="B3" s="191" t="s">
        <v>5</v>
      </c>
      <c r="C3" s="191" t="s">
        <v>6</v>
      </c>
    </row>
    <row r="4" spans="1:4" x14ac:dyDescent="0.25">
      <c r="A4" s="7" t="s">
        <v>4</v>
      </c>
      <c r="B4" s="7" t="s">
        <v>3</v>
      </c>
      <c r="C4" s="204" t="s">
        <v>7</v>
      </c>
    </row>
    <row r="5" spans="1:4" x14ac:dyDescent="0.25">
      <c r="A5" s="7" t="s">
        <v>19</v>
      </c>
      <c r="B5" s="7" t="s">
        <v>33</v>
      </c>
      <c r="C5" s="204" t="s">
        <v>21</v>
      </c>
    </row>
    <row r="6" spans="1:4" x14ac:dyDescent="0.25">
      <c r="A6" s="7" t="s">
        <v>38</v>
      </c>
      <c r="B6" s="7" t="s">
        <v>39</v>
      </c>
      <c r="C6" s="204" t="s">
        <v>40</v>
      </c>
    </row>
    <row r="7" spans="1:4" x14ac:dyDescent="0.25">
      <c r="A7" s="7" t="s">
        <v>59</v>
      </c>
      <c r="B7" s="7" t="s">
        <v>60</v>
      </c>
      <c r="C7" s="204" t="s">
        <v>61</v>
      </c>
    </row>
    <row r="8" spans="1:4" x14ac:dyDescent="0.25">
      <c r="A8" s="7" t="s">
        <v>62</v>
      </c>
      <c r="B8" s="7" t="s">
        <v>52</v>
      </c>
      <c r="C8" s="204" t="s">
        <v>61</v>
      </c>
    </row>
    <row r="9" spans="1:4" x14ac:dyDescent="0.25">
      <c r="A9" s="7" t="s">
        <v>80</v>
      </c>
      <c r="B9" s="7" t="s">
        <v>500</v>
      </c>
      <c r="C9" s="204" t="s">
        <v>81</v>
      </c>
    </row>
    <row r="10" spans="1:4" x14ac:dyDescent="0.25">
      <c r="A10" s="7" t="s">
        <v>82</v>
      </c>
      <c r="B10" s="7" t="s">
        <v>83</v>
      </c>
      <c r="C10" s="204" t="s">
        <v>84</v>
      </c>
    </row>
    <row r="11" spans="1:4" x14ac:dyDescent="0.25">
      <c r="A11" s="7" t="s">
        <v>100</v>
      </c>
      <c r="B11" s="7" t="s">
        <v>99</v>
      </c>
      <c r="C11" s="204" t="s">
        <v>451</v>
      </c>
    </row>
    <row r="12" spans="1:4" x14ac:dyDescent="0.25">
      <c r="A12" s="7" t="s">
        <v>101</v>
      </c>
      <c r="B12" s="7" t="s">
        <v>472</v>
      </c>
      <c r="C12" s="204" t="s">
        <v>452</v>
      </c>
    </row>
    <row r="13" spans="1:4" x14ac:dyDescent="0.25">
      <c r="A13" s="7" t="s">
        <v>128</v>
      </c>
      <c r="B13" s="7" t="s">
        <v>129</v>
      </c>
      <c r="C13" s="204" t="s">
        <v>452</v>
      </c>
    </row>
    <row r="14" spans="1:4" x14ac:dyDescent="0.25">
      <c r="A14" s="7" t="s">
        <v>130</v>
      </c>
      <c r="B14" s="7" t="s">
        <v>131</v>
      </c>
      <c r="C14" s="204" t="s">
        <v>453</v>
      </c>
    </row>
    <row r="15" spans="1:4" x14ac:dyDescent="0.25">
      <c r="A15" s="7" t="s">
        <v>214</v>
      </c>
      <c r="B15" s="7" t="s">
        <v>215</v>
      </c>
      <c r="C15" s="204" t="s">
        <v>501</v>
      </c>
    </row>
    <row r="16" spans="1:4" x14ac:dyDescent="0.25">
      <c r="A16" s="7" t="s">
        <v>216</v>
      </c>
      <c r="B16" s="7" t="s">
        <v>217</v>
      </c>
      <c r="C16" s="205" t="s">
        <v>502</v>
      </c>
      <c r="D16" s="174"/>
    </row>
    <row r="17" spans="1:4" x14ac:dyDescent="0.25">
      <c r="A17" s="7" t="s">
        <v>218</v>
      </c>
      <c r="B17" s="7" t="s">
        <v>220</v>
      </c>
      <c r="C17" s="205" t="s">
        <v>454</v>
      </c>
      <c r="D17" s="174"/>
    </row>
    <row r="18" spans="1:4" x14ac:dyDescent="0.25">
      <c r="A18" s="7" t="s">
        <v>219</v>
      </c>
      <c r="B18" s="7" t="s">
        <v>221</v>
      </c>
      <c r="C18" s="205" t="s">
        <v>455</v>
      </c>
      <c r="D18" s="174"/>
    </row>
    <row r="19" spans="1:4" x14ac:dyDescent="0.25">
      <c r="A19" s="7" t="s">
        <v>235</v>
      </c>
      <c r="B19" s="7" t="s">
        <v>236</v>
      </c>
      <c r="C19" s="205" t="s">
        <v>503</v>
      </c>
      <c r="D19" s="174"/>
    </row>
    <row r="20" spans="1:4" x14ac:dyDescent="0.25">
      <c r="A20" s="7" t="s">
        <v>447</v>
      </c>
      <c r="B20" s="7" t="s">
        <v>449</v>
      </c>
      <c r="C20" s="206" t="s">
        <v>456</v>
      </c>
      <c r="D20" s="174"/>
    </row>
    <row r="21" spans="1:4" x14ac:dyDescent="0.25">
      <c r="A21" s="7" t="s">
        <v>448</v>
      </c>
      <c r="B21" s="7" t="s">
        <v>263</v>
      </c>
      <c r="C21" s="205" t="s">
        <v>450</v>
      </c>
      <c r="D21" s="174"/>
    </row>
    <row r="22" spans="1:4" x14ac:dyDescent="0.25">
      <c r="A22" s="7" t="s">
        <v>256</v>
      </c>
      <c r="B22" s="7" t="s">
        <v>269</v>
      </c>
      <c r="C22" s="205" t="s">
        <v>504</v>
      </c>
      <c r="D22" s="174"/>
    </row>
    <row r="23" spans="1:4" x14ac:dyDescent="0.25">
      <c r="A23" s="7" t="s">
        <v>257</v>
      </c>
      <c r="B23" s="7" t="s">
        <v>286</v>
      </c>
      <c r="C23" s="205" t="s">
        <v>457</v>
      </c>
      <c r="D23" s="174"/>
    </row>
    <row r="24" spans="1:4" x14ac:dyDescent="0.25">
      <c r="A24" s="7" t="s">
        <v>258</v>
      </c>
      <c r="B24" s="7" t="s">
        <v>294</v>
      </c>
      <c r="C24" s="205" t="s">
        <v>505</v>
      </c>
      <c r="D24" s="174"/>
    </row>
    <row r="25" spans="1:4" x14ac:dyDescent="0.25">
      <c r="A25" s="7" t="s">
        <v>259</v>
      </c>
      <c r="B25" s="7" t="s">
        <v>304</v>
      </c>
      <c r="C25" s="205" t="s">
        <v>506</v>
      </c>
      <c r="D25" s="174"/>
    </row>
    <row r="26" spans="1:4" x14ac:dyDescent="0.25">
      <c r="A26" s="7" t="s">
        <v>260</v>
      </c>
      <c r="B26" s="7" t="s">
        <v>318</v>
      </c>
      <c r="C26" s="205" t="s">
        <v>458</v>
      </c>
      <c r="D26" s="174"/>
    </row>
    <row r="27" spans="1:4" x14ac:dyDescent="0.25">
      <c r="A27" s="7" t="s">
        <v>261</v>
      </c>
      <c r="B27" s="7" t="s">
        <v>331</v>
      </c>
      <c r="C27" s="205" t="s">
        <v>507</v>
      </c>
      <c r="D27" s="175"/>
    </row>
    <row r="28" spans="1:4" x14ac:dyDescent="0.25">
      <c r="A28" s="7" t="s">
        <v>262</v>
      </c>
      <c r="B28" s="7" t="s">
        <v>347</v>
      </c>
      <c r="C28" s="205" t="s">
        <v>508</v>
      </c>
      <c r="D28" s="174"/>
    </row>
    <row r="29" spans="1:4" x14ac:dyDescent="0.25">
      <c r="A29" s="7" t="s">
        <v>305</v>
      </c>
      <c r="B29" s="7" t="s">
        <v>158</v>
      </c>
      <c r="C29" s="205" t="s">
        <v>509</v>
      </c>
      <c r="D29" s="174"/>
    </row>
    <row r="30" spans="1:4" x14ac:dyDescent="0.25">
      <c r="A30" s="7" t="s">
        <v>306</v>
      </c>
      <c r="B30" s="7" t="s">
        <v>350</v>
      </c>
      <c r="C30" s="207" t="s">
        <v>510</v>
      </c>
      <c r="D30" s="174"/>
    </row>
    <row r="31" spans="1:4" x14ac:dyDescent="0.25">
      <c r="A31" s="7" t="s">
        <v>307</v>
      </c>
      <c r="B31" s="7" t="s">
        <v>355</v>
      </c>
      <c r="C31" s="205" t="s">
        <v>511</v>
      </c>
      <c r="D31" s="174"/>
    </row>
    <row r="32" spans="1:4" x14ac:dyDescent="0.25">
      <c r="A32" s="7" t="s">
        <v>308</v>
      </c>
      <c r="B32" s="7" t="s">
        <v>356</v>
      </c>
      <c r="C32" s="205" t="s">
        <v>512</v>
      </c>
      <c r="D32" s="174"/>
    </row>
    <row r="33" spans="1:4" x14ac:dyDescent="0.25">
      <c r="A33" s="7" t="s">
        <v>309</v>
      </c>
      <c r="B33" s="7" t="s">
        <v>366</v>
      </c>
      <c r="C33" s="205" t="s">
        <v>512</v>
      </c>
      <c r="D33" s="174"/>
    </row>
    <row r="34" spans="1:4" x14ac:dyDescent="0.25">
      <c r="A34" s="7" t="s">
        <v>310</v>
      </c>
      <c r="B34" s="7" t="s">
        <v>396</v>
      </c>
      <c r="C34" s="207" t="s">
        <v>459</v>
      </c>
      <c r="D34" s="174"/>
    </row>
    <row r="35" spans="1:4" x14ac:dyDescent="0.25">
      <c r="A35" s="7" t="s">
        <v>401</v>
      </c>
      <c r="B35" s="7" t="s">
        <v>403</v>
      </c>
      <c r="C35" s="204" t="s">
        <v>62</v>
      </c>
    </row>
    <row r="36" spans="1:4" x14ac:dyDescent="0.25">
      <c r="A36" s="7" t="s">
        <v>402</v>
      </c>
      <c r="B36" s="7" t="s">
        <v>404</v>
      </c>
      <c r="C36" s="204" t="s">
        <v>80</v>
      </c>
    </row>
    <row r="37" spans="1:4" x14ac:dyDescent="0.25">
      <c r="A37" s="7" t="s">
        <v>407</v>
      </c>
      <c r="B37" s="7" t="s">
        <v>408</v>
      </c>
      <c r="C37" s="204" t="s">
        <v>460</v>
      </c>
    </row>
    <row r="40" spans="1:4" x14ac:dyDescent="0.25">
      <c r="A40" t="s">
        <v>0</v>
      </c>
    </row>
    <row r="41" spans="1:4" x14ac:dyDescent="0.25">
      <c r="A41" t="s">
        <v>1</v>
      </c>
    </row>
  </sheetData>
  <mergeCells count="2">
    <mergeCell ref="A2:C2"/>
    <mergeCell ref="A1:C1"/>
  </mergeCells>
  <phoneticPr fontId="42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6"/>
  <sheetViews>
    <sheetView workbookViewId="0">
      <selection activeCell="G7" sqref="G7"/>
    </sheetView>
  </sheetViews>
  <sheetFormatPr defaultRowHeight="15" x14ac:dyDescent="0.25"/>
  <cols>
    <col min="1" max="1" width="4" customWidth="1"/>
    <col min="2" max="2" width="16.42578125" customWidth="1"/>
    <col min="3" max="3" width="29" customWidth="1"/>
    <col min="4" max="4" width="16.140625" customWidth="1"/>
    <col min="5" max="5" width="24" customWidth="1"/>
    <col min="6" max="7" width="16.140625" customWidth="1"/>
    <col min="8" max="8" width="24" customWidth="1"/>
    <col min="9" max="9" width="16.140625" customWidth="1"/>
    <col min="10" max="10" width="14.140625" customWidth="1"/>
  </cols>
  <sheetData>
    <row r="2" spans="2:10" x14ac:dyDescent="0.25">
      <c r="B2" s="263" t="s">
        <v>523</v>
      </c>
      <c r="C2" s="263"/>
      <c r="D2" s="263"/>
      <c r="E2" s="263"/>
      <c r="F2" s="263"/>
      <c r="G2" s="263"/>
      <c r="H2" s="263"/>
      <c r="I2" s="263"/>
      <c r="J2" s="263"/>
    </row>
    <row r="4" spans="2:10" ht="47.25" customHeight="1" x14ac:dyDescent="0.25">
      <c r="B4" s="283" t="s">
        <v>472</v>
      </c>
      <c r="C4" s="283"/>
      <c r="D4" s="283"/>
      <c r="E4" s="283"/>
      <c r="F4" s="283"/>
      <c r="G4" s="283"/>
      <c r="H4" s="283"/>
      <c r="I4" s="283"/>
      <c r="J4" s="283"/>
    </row>
    <row r="5" spans="2:10" x14ac:dyDescent="0.25">
      <c r="B5" s="292" t="s">
        <v>116</v>
      </c>
      <c r="C5" s="292"/>
      <c r="D5" s="292">
        <v>2022</v>
      </c>
      <c r="E5" s="292"/>
      <c r="F5" s="292"/>
      <c r="G5" s="292">
        <v>2023</v>
      </c>
      <c r="H5" s="292"/>
      <c r="I5" s="292"/>
      <c r="J5" s="292" t="s">
        <v>473</v>
      </c>
    </row>
    <row r="6" spans="2:10" ht="77.25" customHeight="1" x14ac:dyDescent="0.25">
      <c r="B6" s="292"/>
      <c r="C6" s="292"/>
      <c r="D6" s="177" t="s">
        <v>474</v>
      </c>
      <c r="E6" s="177" t="s">
        <v>475</v>
      </c>
      <c r="F6" s="177" t="s">
        <v>117</v>
      </c>
      <c r="G6" s="177" t="s">
        <v>474</v>
      </c>
      <c r="H6" s="177" t="s">
        <v>476</v>
      </c>
      <c r="I6" s="177" t="s">
        <v>117</v>
      </c>
      <c r="J6" s="292"/>
    </row>
    <row r="7" spans="2:10" ht="31.5" customHeight="1" x14ac:dyDescent="0.25">
      <c r="B7" s="291" t="s">
        <v>118</v>
      </c>
      <c r="C7" s="291"/>
      <c r="D7" s="182">
        <v>42.72</v>
      </c>
      <c r="E7" s="183">
        <v>16822874</v>
      </c>
      <c r="F7" s="184">
        <f>IFERROR(E7/D7/12,0)</f>
        <v>32816.155586766545</v>
      </c>
      <c r="G7" s="182">
        <v>42.42</v>
      </c>
      <c r="H7" s="183">
        <v>18250251</v>
      </c>
      <c r="I7" s="184">
        <f>IFERROR(H7/G7/12,0)</f>
        <v>35852.29255068364</v>
      </c>
      <c r="J7" s="185">
        <f>IFERROR(I7/F7,0)</f>
        <v>1.0925195809694859</v>
      </c>
    </row>
    <row r="8" spans="2:10" ht="15" customHeight="1" x14ac:dyDescent="0.25">
      <c r="B8" s="293" t="s">
        <v>106</v>
      </c>
      <c r="C8" s="186" t="s">
        <v>119</v>
      </c>
      <c r="D8" s="187">
        <v>1</v>
      </c>
      <c r="E8" s="183">
        <v>453390</v>
      </c>
      <c r="F8" s="183">
        <f t="shared" ref="F8:F16" si="0">IFERROR(E8/D8/12,0)</f>
        <v>37782.5</v>
      </c>
      <c r="G8" s="187">
        <v>0.17</v>
      </c>
      <c r="H8" s="183">
        <v>72475</v>
      </c>
      <c r="I8" s="183">
        <f t="shared" ref="I8:I16" si="1">IFERROR(H8/G8/12,0)</f>
        <v>35526.960784313727</v>
      </c>
      <c r="J8" s="188">
        <f t="shared" ref="J8:J16" si="2">IFERROR(I8/F8,0)</f>
        <v>0.94030201242145772</v>
      </c>
    </row>
    <row r="9" spans="2:10" x14ac:dyDescent="0.25">
      <c r="B9" s="293"/>
      <c r="C9" s="186" t="s">
        <v>120</v>
      </c>
      <c r="D9" s="187">
        <v>0</v>
      </c>
      <c r="E9" s="183">
        <v>0</v>
      </c>
      <c r="F9" s="183">
        <f t="shared" si="0"/>
        <v>0</v>
      </c>
      <c r="G9" s="187">
        <v>0</v>
      </c>
      <c r="H9" s="183">
        <v>0</v>
      </c>
      <c r="I9" s="183">
        <f t="shared" si="1"/>
        <v>0</v>
      </c>
      <c r="J9" s="188">
        <f t="shared" si="2"/>
        <v>0</v>
      </c>
    </row>
    <row r="10" spans="2:10" x14ac:dyDescent="0.25">
      <c r="B10" s="293"/>
      <c r="C10" s="186" t="s">
        <v>121</v>
      </c>
      <c r="D10" s="187">
        <v>0</v>
      </c>
      <c r="E10" s="183">
        <v>0</v>
      </c>
      <c r="F10" s="183">
        <f t="shared" si="0"/>
        <v>0</v>
      </c>
      <c r="G10" s="187">
        <v>0</v>
      </c>
      <c r="H10" s="183">
        <v>0</v>
      </c>
      <c r="I10" s="183">
        <f t="shared" si="1"/>
        <v>0</v>
      </c>
      <c r="J10" s="188">
        <f t="shared" si="2"/>
        <v>0</v>
      </c>
    </row>
    <row r="11" spans="2:10" x14ac:dyDescent="0.25">
      <c r="B11" s="293"/>
      <c r="C11" s="186" t="s">
        <v>122</v>
      </c>
      <c r="D11" s="187">
        <v>0</v>
      </c>
      <c r="E11" s="183">
        <v>0</v>
      </c>
      <c r="F11" s="183">
        <f t="shared" si="0"/>
        <v>0</v>
      </c>
      <c r="G11" s="187">
        <v>0</v>
      </c>
      <c r="H11" s="183">
        <v>0</v>
      </c>
      <c r="I11" s="183">
        <f t="shared" si="1"/>
        <v>0</v>
      </c>
      <c r="J11" s="188">
        <f t="shared" si="2"/>
        <v>0</v>
      </c>
    </row>
    <row r="12" spans="2:10" x14ac:dyDescent="0.25">
      <c r="B12" s="293"/>
      <c r="C12" s="186" t="s">
        <v>123</v>
      </c>
      <c r="D12" s="187">
        <v>7</v>
      </c>
      <c r="E12" s="183">
        <v>3732734</v>
      </c>
      <c r="F12" s="183">
        <f t="shared" si="0"/>
        <v>44437.309523809527</v>
      </c>
      <c r="G12" s="187">
        <v>7</v>
      </c>
      <c r="H12" s="183">
        <v>4051239</v>
      </c>
      <c r="I12" s="183">
        <f t="shared" si="1"/>
        <v>48229.03571428571</v>
      </c>
      <c r="J12" s="188">
        <f t="shared" si="2"/>
        <v>1.0853275374028792</v>
      </c>
    </row>
    <row r="13" spans="2:10" ht="35.25" customHeight="1" x14ac:dyDescent="0.25">
      <c r="B13" s="291" t="s">
        <v>124</v>
      </c>
      <c r="C13" s="291"/>
      <c r="D13" s="182">
        <v>0</v>
      </c>
      <c r="E13" s="183">
        <v>0</v>
      </c>
      <c r="F13" s="184">
        <f t="shared" si="0"/>
        <v>0</v>
      </c>
      <c r="G13" s="182">
        <v>0</v>
      </c>
      <c r="H13" s="183">
        <v>0</v>
      </c>
      <c r="I13" s="184">
        <f t="shared" si="1"/>
        <v>0</v>
      </c>
      <c r="J13" s="185">
        <f t="shared" si="2"/>
        <v>0</v>
      </c>
    </row>
    <row r="14" spans="2:10" ht="35.25" customHeight="1" x14ac:dyDescent="0.25">
      <c r="B14" s="291" t="s">
        <v>125</v>
      </c>
      <c r="C14" s="291"/>
      <c r="D14" s="182">
        <v>0</v>
      </c>
      <c r="E14" s="183">
        <v>0</v>
      </c>
      <c r="F14" s="184">
        <f t="shared" si="0"/>
        <v>0</v>
      </c>
      <c r="G14" s="182">
        <v>0</v>
      </c>
      <c r="H14" s="183">
        <v>0</v>
      </c>
      <c r="I14" s="184">
        <f t="shared" si="1"/>
        <v>0</v>
      </c>
      <c r="J14" s="185">
        <f t="shared" si="2"/>
        <v>0</v>
      </c>
    </row>
    <row r="15" spans="2:10" ht="35.25" customHeight="1" x14ac:dyDescent="0.25">
      <c r="B15" s="291" t="s">
        <v>126</v>
      </c>
      <c r="C15" s="291"/>
      <c r="D15" s="182">
        <v>0</v>
      </c>
      <c r="E15" s="183">
        <v>0</v>
      </c>
      <c r="F15" s="184">
        <f t="shared" si="0"/>
        <v>0</v>
      </c>
      <c r="G15" s="182">
        <v>0</v>
      </c>
      <c r="H15" s="183">
        <v>0</v>
      </c>
      <c r="I15" s="184">
        <f t="shared" si="1"/>
        <v>0</v>
      </c>
      <c r="J15" s="185">
        <f t="shared" si="2"/>
        <v>0</v>
      </c>
    </row>
    <row r="16" spans="2:10" ht="35.25" customHeight="1" x14ac:dyDescent="0.25">
      <c r="B16" s="291" t="s">
        <v>477</v>
      </c>
      <c r="C16" s="291"/>
      <c r="D16" s="182">
        <v>11</v>
      </c>
      <c r="E16" s="183">
        <v>18665045</v>
      </c>
      <c r="F16" s="184">
        <f t="shared" si="0"/>
        <v>141401.85606060605</v>
      </c>
      <c r="G16" s="182">
        <v>11.38</v>
      </c>
      <c r="H16" s="183">
        <v>21145626</v>
      </c>
      <c r="I16" s="184">
        <f t="shared" si="1"/>
        <v>154844.94727592266</v>
      </c>
      <c r="J16" s="185">
        <f t="shared" si="2"/>
        <v>1.0950701185248573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6"/>
  <sheetViews>
    <sheetView workbookViewId="0">
      <selection activeCell="H12" sqref="H12"/>
    </sheetView>
  </sheetViews>
  <sheetFormatPr defaultRowHeight="15" x14ac:dyDescent="0.25"/>
  <cols>
    <col min="1" max="1" width="3.42578125" customWidth="1"/>
    <col min="3" max="3" width="22.42578125" customWidth="1"/>
    <col min="4" max="10" width="17" customWidth="1"/>
  </cols>
  <sheetData>
    <row r="2" spans="2:13" x14ac:dyDescent="0.25">
      <c r="B2" s="263" t="s">
        <v>524</v>
      </c>
      <c r="C2" s="263"/>
      <c r="D2" s="263"/>
      <c r="E2" s="263"/>
      <c r="F2" s="263"/>
      <c r="G2" s="263"/>
      <c r="H2" s="263"/>
      <c r="I2" s="263"/>
      <c r="J2" s="263"/>
    </row>
    <row r="4" spans="2:13" ht="36.75" customHeight="1" x14ac:dyDescent="0.25">
      <c r="B4" s="283" t="s">
        <v>478</v>
      </c>
      <c r="C4" s="283"/>
      <c r="D4" s="283"/>
      <c r="E4" s="283"/>
      <c r="F4" s="283"/>
      <c r="G4" s="283"/>
      <c r="H4" s="283"/>
      <c r="I4" s="283"/>
      <c r="J4" s="283"/>
      <c r="K4" s="168"/>
      <c r="L4" s="168"/>
      <c r="M4" s="168"/>
    </row>
    <row r="5" spans="2:13" x14ac:dyDescent="0.25">
      <c r="B5" s="292" t="s">
        <v>116</v>
      </c>
      <c r="C5" s="292"/>
      <c r="D5" s="292">
        <v>2022</v>
      </c>
      <c r="E5" s="292"/>
      <c r="F5" s="292"/>
      <c r="G5" s="292">
        <v>2023</v>
      </c>
      <c r="H5" s="292"/>
      <c r="I5" s="292"/>
      <c r="J5" s="292" t="s">
        <v>479</v>
      </c>
    </row>
    <row r="6" spans="2:13" ht="63.75" x14ac:dyDescent="0.25">
      <c r="B6" s="292"/>
      <c r="C6" s="292"/>
      <c r="D6" s="177" t="s">
        <v>480</v>
      </c>
      <c r="E6" s="177" t="s">
        <v>474</v>
      </c>
      <c r="F6" s="177" t="s">
        <v>481</v>
      </c>
      <c r="G6" s="177" t="s">
        <v>480</v>
      </c>
      <c r="H6" s="177" t="s">
        <v>474</v>
      </c>
      <c r="I6" s="177" t="s">
        <v>481</v>
      </c>
      <c r="J6" s="292"/>
    </row>
    <row r="7" spans="2:13" ht="36" customHeight="1" x14ac:dyDescent="0.25">
      <c r="B7" s="291" t="s">
        <v>118</v>
      </c>
      <c r="C7" s="291"/>
      <c r="D7" s="189">
        <v>44</v>
      </c>
      <c r="E7" s="189">
        <v>42.72</v>
      </c>
      <c r="F7" s="190">
        <f>D7-E7</f>
        <v>1.2800000000000011</v>
      </c>
      <c r="G7" s="189">
        <v>45</v>
      </c>
      <c r="H7" s="189">
        <v>42.42</v>
      </c>
      <c r="I7" s="190">
        <f>G7-H7</f>
        <v>2.5799999999999983</v>
      </c>
      <c r="J7" s="189">
        <f>H7-E7</f>
        <v>-0.29999999999999716</v>
      </c>
    </row>
    <row r="8" spans="2:13" ht="15" customHeight="1" x14ac:dyDescent="0.25">
      <c r="B8" s="294" t="s">
        <v>106</v>
      </c>
      <c r="C8" s="186" t="s">
        <v>119</v>
      </c>
      <c r="D8" s="189">
        <v>1</v>
      </c>
      <c r="E8" s="189">
        <v>1</v>
      </c>
      <c r="F8" s="190">
        <f t="shared" ref="F8:F16" si="0">D8-E8</f>
        <v>0</v>
      </c>
      <c r="G8" s="189">
        <v>0</v>
      </c>
      <c r="H8" s="189">
        <v>0.17</v>
      </c>
      <c r="I8" s="190">
        <f t="shared" ref="I8:I16" si="1">G8-H8</f>
        <v>-0.17</v>
      </c>
      <c r="J8" s="189">
        <f t="shared" ref="J8:J16" si="2">H8-E8</f>
        <v>-0.83</v>
      </c>
    </row>
    <row r="9" spans="2:13" x14ac:dyDescent="0.25">
      <c r="B9" s="295"/>
      <c r="C9" s="186" t="s">
        <v>120</v>
      </c>
      <c r="D9" s="189">
        <v>0</v>
      </c>
      <c r="E9" s="189">
        <v>0</v>
      </c>
      <c r="F9" s="190">
        <f t="shared" si="0"/>
        <v>0</v>
      </c>
      <c r="G9" s="189">
        <v>0</v>
      </c>
      <c r="H9" s="189">
        <v>0</v>
      </c>
      <c r="I9" s="190">
        <f t="shared" si="1"/>
        <v>0</v>
      </c>
      <c r="J9" s="189">
        <f t="shared" si="2"/>
        <v>0</v>
      </c>
    </row>
    <row r="10" spans="2:13" x14ac:dyDescent="0.25">
      <c r="B10" s="295"/>
      <c r="C10" s="186" t="s">
        <v>121</v>
      </c>
      <c r="D10" s="189">
        <v>0</v>
      </c>
      <c r="E10" s="189">
        <v>0</v>
      </c>
      <c r="F10" s="190">
        <f t="shared" si="0"/>
        <v>0</v>
      </c>
      <c r="G10" s="189">
        <v>0</v>
      </c>
      <c r="H10" s="189">
        <v>0</v>
      </c>
      <c r="I10" s="190">
        <f t="shared" si="1"/>
        <v>0</v>
      </c>
      <c r="J10" s="189">
        <f t="shared" si="2"/>
        <v>0</v>
      </c>
    </row>
    <row r="11" spans="2:13" x14ac:dyDescent="0.25">
      <c r="B11" s="295"/>
      <c r="C11" s="186" t="s">
        <v>122</v>
      </c>
      <c r="D11" s="189">
        <v>0</v>
      </c>
      <c r="E11" s="189">
        <v>0</v>
      </c>
      <c r="F11" s="190">
        <f t="shared" si="0"/>
        <v>0</v>
      </c>
      <c r="G11" s="189">
        <v>0</v>
      </c>
      <c r="H11" s="189">
        <v>0</v>
      </c>
      <c r="I11" s="190">
        <f t="shared" si="1"/>
        <v>0</v>
      </c>
      <c r="J11" s="189">
        <f t="shared" si="2"/>
        <v>0</v>
      </c>
    </row>
    <row r="12" spans="2:13" x14ac:dyDescent="0.25">
      <c r="B12" s="296"/>
      <c r="C12" s="186" t="s">
        <v>123</v>
      </c>
      <c r="D12" s="189">
        <v>7</v>
      </c>
      <c r="E12" s="189">
        <v>7</v>
      </c>
      <c r="F12" s="190">
        <f t="shared" si="0"/>
        <v>0</v>
      </c>
      <c r="G12" s="189">
        <v>7</v>
      </c>
      <c r="H12" s="189">
        <v>7</v>
      </c>
      <c r="I12" s="190">
        <f t="shared" si="1"/>
        <v>0</v>
      </c>
      <c r="J12" s="189">
        <f t="shared" si="2"/>
        <v>0</v>
      </c>
    </row>
    <row r="13" spans="2:13" ht="45" customHeight="1" x14ac:dyDescent="0.25">
      <c r="B13" s="291" t="s">
        <v>124</v>
      </c>
      <c r="C13" s="291"/>
      <c r="D13" s="189">
        <v>0</v>
      </c>
      <c r="E13" s="189">
        <v>0</v>
      </c>
      <c r="F13" s="190">
        <f t="shared" si="0"/>
        <v>0</v>
      </c>
      <c r="G13" s="189">
        <v>0</v>
      </c>
      <c r="H13" s="189">
        <v>0</v>
      </c>
      <c r="I13" s="190">
        <f t="shared" si="1"/>
        <v>0</v>
      </c>
      <c r="J13" s="189">
        <f t="shared" si="2"/>
        <v>0</v>
      </c>
    </row>
    <row r="14" spans="2:13" ht="45" customHeight="1" x14ac:dyDescent="0.25">
      <c r="B14" s="291" t="s">
        <v>125</v>
      </c>
      <c r="C14" s="291"/>
      <c r="D14" s="189">
        <v>0</v>
      </c>
      <c r="E14" s="189">
        <v>0</v>
      </c>
      <c r="F14" s="190">
        <f t="shared" si="0"/>
        <v>0</v>
      </c>
      <c r="G14" s="189">
        <v>0</v>
      </c>
      <c r="H14" s="189">
        <v>0</v>
      </c>
      <c r="I14" s="190">
        <f t="shared" si="1"/>
        <v>0</v>
      </c>
      <c r="J14" s="189">
        <f t="shared" si="2"/>
        <v>0</v>
      </c>
    </row>
    <row r="15" spans="2:13" ht="45" customHeight="1" x14ac:dyDescent="0.25">
      <c r="B15" s="291" t="s">
        <v>126</v>
      </c>
      <c r="C15" s="291"/>
      <c r="D15" s="189">
        <v>0</v>
      </c>
      <c r="E15" s="189">
        <v>0</v>
      </c>
      <c r="F15" s="190">
        <f t="shared" si="0"/>
        <v>0</v>
      </c>
      <c r="G15" s="189">
        <v>0</v>
      </c>
      <c r="H15" s="189">
        <v>0</v>
      </c>
      <c r="I15" s="190">
        <f t="shared" si="1"/>
        <v>0</v>
      </c>
      <c r="J15" s="189">
        <f t="shared" si="2"/>
        <v>0</v>
      </c>
    </row>
    <row r="16" spans="2:13" ht="45" customHeight="1" x14ac:dyDescent="0.25">
      <c r="B16" s="291" t="s">
        <v>127</v>
      </c>
      <c r="C16" s="291"/>
      <c r="D16" s="189">
        <v>13</v>
      </c>
      <c r="E16" s="189">
        <v>11</v>
      </c>
      <c r="F16" s="190">
        <f t="shared" si="0"/>
        <v>2</v>
      </c>
      <c r="G16" s="189">
        <v>13</v>
      </c>
      <c r="H16" s="189">
        <v>11.38</v>
      </c>
      <c r="I16" s="190">
        <f t="shared" si="1"/>
        <v>1.6199999999999992</v>
      </c>
      <c r="J16" s="189">
        <f t="shared" si="2"/>
        <v>0.38000000000000078</v>
      </c>
    </row>
  </sheetData>
  <mergeCells count="12">
    <mergeCell ref="B2:J2"/>
    <mergeCell ref="B8:B12"/>
    <mergeCell ref="B13:C13"/>
    <mergeCell ref="B14:C14"/>
    <mergeCell ref="B15:C15"/>
    <mergeCell ref="B16:C16"/>
    <mergeCell ref="B7:C7"/>
    <mergeCell ref="B4:J4"/>
    <mergeCell ref="B5:C6"/>
    <mergeCell ref="D5:F5"/>
    <mergeCell ref="G5:I5"/>
    <mergeCell ref="J5:J6"/>
  </mergeCells>
  <pageMargins left="0.7" right="0.7" top="0.78740157499999996" bottom="0.78740157499999996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7"/>
  <sheetViews>
    <sheetView topLeftCell="C1" zoomScaleNormal="100" workbookViewId="0">
      <selection activeCell="C5" sqref="C5"/>
    </sheetView>
  </sheetViews>
  <sheetFormatPr defaultRowHeight="15" x14ac:dyDescent="0.25"/>
  <cols>
    <col min="2" max="2" width="10.85546875" bestFit="1" customWidth="1"/>
    <col min="3" max="7" width="16.42578125" customWidth="1"/>
    <col min="9" max="13" width="14.28515625" customWidth="1"/>
    <col min="14" max="14" width="18.140625" bestFit="1" customWidth="1"/>
    <col min="15" max="15" width="16.7109375" bestFit="1" customWidth="1"/>
    <col min="16" max="22" width="14.28515625" customWidth="1"/>
    <col min="23" max="23" width="17.28515625" customWidth="1"/>
  </cols>
  <sheetData>
    <row r="2" spans="1:23" x14ac:dyDescent="0.25">
      <c r="B2" s="263" t="s">
        <v>525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</row>
    <row r="4" spans="1:23" s="72" customFormat="1" ht="90" x14ac:dyDescent="0.25">
      <c r="A4" s="69"/>
      <c r="B4" s="298" t="s">
        <v>139</v>
      </c>
      <c r="C4" s="70" t="s">
        <v>138</v>
      </c>
      <c r="D4" s="71" t="s">
        <v>133</v>
      </c>
      <c r="E4" s="71" t="s">
        <v>134</v>
      </c>
      <c r="F4" s="71" t="s">
        <v>135</v>
      </c>
      <c r="G4" s="297" t="s">
        <v>136</v>
      </c>
      <c r="I4" s="69"/>
      <c r="J4" s="298" t="s">
        <v>140</v>
      </c>
      <c r="K4" s="70" t="s">
        <v>138</v>
      </c>
      <c r="L4" s="71" t="s">
        <v>133</v>
      </c>
      <c r="M4" s="71" t="s">
        <v>134</v>
      </c>
      <c r="N4" s="71" t="s">
        <v>135</v>
      </c>
      <c r="O4" s="297" t="s">
        <v>136</v>
      </c>
      <c r="Q4" s="69"/>
      <c r="R4" s="298" t="s">
        <v>132</v>
      </c>
      <c r="S4" s="70" t="s">
        <v>138</v>
      </c>
      <c r="T4" s="71" t="s">
        <v>133</v>
      </c>
      <c r="U4" s="71" t="s">
        <v>134</v>
      </c>
      <c r="V4" s="71" t="s">
        <v>135</v>
      </c>
      <c r="W4" s="297" t="s">
        <v>136</v>
      </c>
    </row>
    <row r="5" spans="1:23" s="72" customFormat="1" x14ac:dyDescent="0.25">
      <c r="A5" s="73"/>
      <c r="B5" s="298"/>
      <c r="C5" s="74" t="s">
        <v>137</v>
      </c>
      <c r="D5" s="74" t="s">
        <v>137</v>
      </c>
      <c r="E5" s="74" t="s">
        <v>137</v>
      </c>
      <c r="F5" s="74" t="s">
        <v>137</v>
      </c>
      <c r="G5" s="297"/>
      <c r="I5" s="73"/>
      <c r="J5" s="298"/>
      <c r="K5" s="74" t="s">
        <v>137</v>
      </c>
      <c r="L5" s="74" t="s">
        <v>137</v>
      </c>
      <c r="M5" s="74" t="s">
        <v>137</v>
      </c>
      <c r="N5" s="74" t="s">
        <v>137</v>
      </c>
      <c r="O5" s="297"/>
      <c r="Q5" s="73"/>
      <c r="R5" s="298"/>
      <c r="S5" s="74" t="s">
        <v>137</v>
      </c>
      <c r="T5" s="74" t="s">
        <v>137</v>
      </c>
      <c r="U5" s="74" t="s">
        <v>137</v>
      </c>
      <c r="V5" s="74" t="s">
        <v>137</v>
      </c>
      <c r="W5" s="297"/>
    </row>
    <row r="6" spans="1:23" x14ac:dyDescent="0.25">
      <c r="A6" s="66"/>
      <c r="B6" s="67" t="s">
        <v>563</v>
      </c>
      <c r="C6" s="67">
        <v>115</v>
      </c>
      <c r="D6" s="67">
        <v>35</v>
      </c>
      <c r="E6" s="67">
        <v>20</v>
      </c>
      <c r="F6" s="67">
        <v>60</v>
      </c>
      <c r="G6" s="7" t="s">
        <v>423</v>
      </c>
      <c r="I6" s="66"/>
      <c r="J6" s="67" t="s">
        <v>563</v>
      </c>
      <c r="K6" s="67">
        <v>130</v>
      </c>
      <c r="L6" s="67">
        <v>25</v>
      </c>
      <c r="M6" s="67">
        <v>50</v>
      </c>
      <c r="N6" s="67">
        <v>55</v>
      </c>
      <c r="O6" s="7" t="s">
        <v>423</v>
      </c>
      <c r="Q6" s="66"/>
      <c r="R6" s="67" t="s">
        <v>563</v>
      </c>
      <c r="S6" s="67">
        <v>120</v>
      </c>
      <c r="T6" s="67">
        <v>20</v>
      </c>
      <c r="U6" s="67">
        <v>45</v>
      </c>
      <c r="V6" s="67">
        <v>55</v>
      </c>
      <c r="W6" s="7" t="s">
        <v>423</v>
      </c>
    </row>
    <row r="7" spans="1:23" x14ac:dyDescent="0.25">
      <c r="A7" s="65"/>
      <c r="B7" s="68"/>
      <c r="C7" s="36"/>
      <c r="D7" s="36"/>
      <c r="E7" s="36"/>
      <c r="F7" s="36"/>
      <c r="G7" s="7"/>
      <c r="I7" s="65"/>
      <c r="J7" s="68"/>
      <c r="K7" s="36"/>
      <c r="L7" s="36"/>
      <c r="M7" s="36"/>
      <c r="N7" s="36"/>
      <c r="O7" s="7"/>
      <c r="Q7" s="65"/>
      <c r="R7" s="68"/>
      <c r="S7" s="36"/>
      <c r="T7" s="36"/>
      <c r="U7" s="36"/>
      <c r="V7" s="36"/>
      <c r="W7" s="7"/>
    </row>
  </sheetData>
  <mergeCells count="7">
    <mergeCell ref="B2:W2"/>
    <mergeCell ref="W4:W5"/>
    <mergeCell ref="B4:B5"/>
    <mergeCell ref="G4:G5"/>
    <mergeCell ref="J4:J5"/>
    <mergeCell ref="O4:O5"/>
    <mergeCell ref="R4:R5"/>
  </mergeCells>
  <pageMargins left="0.17" right="0.7" top="0.78740157499999996" bottom="0.78740157499999996" header="0.3" footer="0.3"/>
  <pageSetup paperSize="9" scale="2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zoomScale="60" zoomScaleNormal="60" workbookViewId="0">
      <pane ySplit="4" topLeftCell="A17" activePane="bottomLeft" state="frozen"/>
      <selection pane="bottomLeft" activeCell="G27" sqref="G27"/>
    </sheetView>
  </sheetViews>
  <sheetFormatPr defaultColWidth="9.140625" defaultRowHeight="15" x14ac:dyDescent="0.25"/>
  <cols>
    <col min="1" max="1" width="20.7109375" style="83" customWidth="1"/>
    <col min="2" max="2" width="7.42578125" style="83" customWidth="1"/>
    <col min="3" max="3" width="82.42578125" style="213" customWidth="1"/>
    <col min="4" max="4" width="28" style="77" customWidth="1"/>
    <col min="5" max="5" width="12.7109375" style="78" customWidth="1"/>
    <col min="6" max="10" width="12.7109375" style="77" customWidth="1"/>
    <col min="11" max="16384" width="9.140625" style="77"/>
  </cols>
  <sheetData>
    <row r="2" spans="1:10" ht="18.75" x14ac:dyDescent="0.3">
      <c r="A2" s="300" t="s">
        <v>526</v>
      </c>
      <c r="B2" s="300"/>
      <c r="C2" s="300"/>
      <c r="D2" s="300"/>
      <c r="E2" s="300"/>
      <c r="F2" s="300"/>
    </row>
    <row r="3" spans="1:10" ht="18.75" x14ac:dyDescent="0.3">
      <c r="A3" s="299" t="s">
        <v>141</v>
      </c>
      <c r="B3" s="299"/>
      <c r="C3" s="299"/>
      <c r="D3" s="299"/>
    </row>
    <row r="4" spans="1:10" ht="30" customHeight="1" x14ac:dyDescent="0.25">
      <c r="A4" s="84" t="s">
        <v>142</v>
      </c>
      <c r="B4" s="84" t="s">
        <v>143</v>
      </c>
      <c r="C4" s="208" t="s">
        <v>144</v>
      </c>
      <c r="D4" s="214" t="s">
        <v>461</v>
      </c>
      <c r="E4" s="215" t="s">
        <v>462</v>
      </c>
      <c r="F4" s="215" t="s">
        <v>463</v>
      </c>
      <c r="G4" s="75" t="s">
        <v>464</v>
      </c>
      <c r="H4" s="75" t="s">
        <v>465</v>
      </c>
      <c r="I4" s="75" t="s">
        <v>466</v>
      </c>
      <c r="J4" s="75" t="s">
        <v>467</v>
      </c>
    </row>
    <row r="5" spans="1:10" s="82" customFormat="1" ht="18.75" x14ac:dyDescent="0.3">
      <c r="A5" s="85" t="s">
        <v>145</v>
      </c>
      <c r="B5" s="86">
        <v>2023</v>
      </c>
      <c r="C5" s="209" t="s">
        <v>146</v>
      </c>
      <c r="D5" s="85">
        <v>0</v>
      </c>
      <c r="E5" s="216"/>
      <c r="F5" s="217"/>
    </row>
    <row r="6" spans="1:10" s="82" customFormat="1" ht="18.75" x14ac:dyDescent="0.3">
      <c r="A6" s="85" t="s">
        <v>147</v>
      </c>
      <c r="B6" s="86">
        <v>2023</v>
      </c>
      <c r="C6" s="209" t="s">
        <v>148</v>
      </c>
      <c r="D6" s="252">
        <v>0</v>
      </c>
      <c r="E6" s="216"/>
      <c r="F6" s="217"/>
    </row>
    <row r="7" spans="1:10" s="82" customFormat="1" ht="18.75" x14ac:dyDescent="0.3">
      <c r="A7" s="85" t="s">
        <v>149</v>
      </c>
      <c r="B7" s="86">
        <v>2023</v>
      </c>
      <c r="C7" s="209" t="s">
        <v>150</v>
      </c>
      <c r="D7" s="252">
        <v>0</v>
      </c>
      <c r="E7" s="216"/>
      <c r="F7" s="217"/>
    </row>
    <row r="8" spans="1:10" ht="18.75" x14ac:dyDescent="0.3">
      <c r="A8" s="85" t="s">
        <v>151</v>
      </c>
      <c r="B8" s="86">
        <v>2023</v>
      </c>
      <c r="C8" s="209" t="s">
        <v>152</v>
      </c>
      <c r="D8" s="252">
        <v>0</v>
      </c>
      <c r="E8" s="218"/>
      <c r="F8" s="217"/>
    </row>
    <row r="9" spans="1:10" s="82" customFormat="1" ht="18.75" x14ac:dyDescent="0.3">
      <c r="A9" s="85" t="s">
        <v>153</v>
      </c>
      <c r="B9" s="86">
        <v>2023</v>
      </c>
      <c r="C9" s="209" t="s">
        <v>154</v>
      </c>
      <c r="D9" s="252">
        <v>0</v>
      </c>
      <c r="E9" s="216"/>
      <c r="F9" s="217"/>
    </row>
    <row r="10" spans="1:10" ht="18.75" x14ac:dyDescent="0.3">
      <c r="A10" s="85" t="s">
        <v>155</v>
      </c>
      <c r="B10" s="86">
        <v>2023</v>
      </c>
      <c r="C10" s="209" t="s">
        <v>156</v>
      </c>
      <c r="D10" s="252">
        <v>0</v>
      </c>
      <c r="E10" s="218"/>
      <c r="F10" s="217"/>
    </row>
    <row r="11" spans="1:10" ht="18.75" x14ac:dyDescent="0.3">
      <c r="A11" s="87" t="s">
        <v>157</v>
      </c>
      <c r="B11" s="86">
        <v>2023</v>
      </c>
      <c r="C11" s="210" t="s">
        <v>158</v>
      </c>
      <c r="D11" s="252">
        <v>0</v>
      </c>
      <c r="E11" s="218"/>
      <c r="F11" s="219"/>
    </row>
    <row r="12" spans="1:10" ht="18.75" x14ac:dyDescent="0.3">
      <c r="A12" s="85">
        <v>50290</v>
      </c>
      <c r="B12" s="86">
        <v>2023</v>
      </c>
      <c r="C12" s="209" t="s">
        <v>159</v>
      </c>
      <c r="D12" s="248">
        <v>2402</v>
      </c>
      <c r="E12" s="218"/>
      <c r="F12" s="217"/>
    </row>
    <row r="13" spans="1:10" ht="18.75" x14ac:dyDescent="0.3">
      <c r="A13" s="85">
        <v>50291</v>
      </c>
      <c r="B13" s="86">
        <v>2023</v>
      </c>
      <c r="C13" s="209" t="s">
        <v>160</v>
      </c>
      <c r="D13" s="249">
        <v>15150</v>
      </c>
      <c r="E13" s="218"/>
      <c r="F13" s="217"/>
    </row>
    <row r="14" spans="1:10" ht="18.75" x14ac:dyDescent="0.3">
      <c r="A14" s="85">
        <v>513701</v>
      </c>
      <c r="B14" s="86">
        <v>2023</v>
      </c>
      <c r="C14" s="209" t="s">
        <v>161</v>
      </c>
      <c r="D14" s="250">
        <v>176844.07</v>
      </c>
      <c r="E14" s="218"/>
      <c r="F14" s="217"/>
    </row>
    <row r="15" spans="1:10" ht="18.75" x14ac:dyDescent="0.3">
      <c r="A15" s="85">
        <v>513702</v>
      </c>
      <c r="B15" s="86">
        <v>2023</v>
      </c>
      <c r="C15" s="209" t="s">
        <v>162</v>
      </c>
      <c r="D15" s="250">
        <v>17983</v>
      </c>
      <c r="E15" s="218"/>
      <c r="F15" s="217"/>
    </row>
    <row r="16" spans="1:10" ht="18.75" x14ac:dyDescent="0.3">
      <c r="A16" s="85">
        <v>513703</v>
      </c>
      <c r="B16" s="86">
        <v>2023</v>
      </c>
      <c r="C16" s="209" t="s">
        <v>163</v>
      </c>
      <c r="D16" s="251">
        <v>27873.56</v>
      </c>
      <c r="E16" s="218"/>
      <c r="F16" s="217"/>
    </row>
    <row r="17" spans="1:6" ht="18.75" x14ac:dyDescent="0.3">
      <c r="A17" s="85">
        <v>513704</v>
      </c>
      <c r="B17" s="86">
        <v>2023</v>
      </c>
      <c r="C17" s="209" t="s">
        <v>164</v>
      </c>
      <c r="D17" s="248">
        <v>9555.7800000000007</v>
      </c>
      <c r="E17" s="218"/>
      <c r="F17" s="217"/>
    </row>
    <row r="18" spans="1:6" s="76" customFormat="1" ht="18.75" x14ac:dyDescent="0.3">
      <c r="A18" s="85">
        <v>513901</v>
      </c>
      <c r="B18" s="86">
        <v>2023</v>
      </c>
      <c r="C18" s="209" t="s">
        <v>165</v>
      </c>
      <c r="D18" s="248">
        <v>138457.45000000001</v>
      </c>
      <c r="E18" s="215"/>
      <c r="F18" s="217"/>
    </row>
    <row r="19" spans="1:6" ht="18.75" x14ac:dyDescent="0.3">
      <c r="A19" s="85">
        <v>51395</v>
      </c>
      <c r="B19" s="86">
        <v>2023</v>
      </c>
      <c r="C19" s="209" t="s">
        <v>166</v>
      </c>
      <c r="D19" s="248">
        <v>83006</v>
      </c>
      <c r="E19" s="218"/>
      <c r="F19" s="217"/>
    </row>
    <row r="20" spans="1:6" ht="18.75" x14ac:dyDescent="0.3">
      <c r="A20" s="85">
        <v>516201</v>
      </c>
      <c r="B20" s="86">
        <v>2023</v>
      </c>
      <c r="C20" s="209" t="s">
        <v>167</v>
      </c>
      <c r="D20" s="252">
        <v>0</v>
      </c>
      <c r="E20" s="218"/>
      <c r="F20" s="217"/>
    </row>
    <row r="21" spans="1:6" ht="18.75" x14ac:dyDescent="0.3">
      <c r="A21" s="85">
        <v>516202</v>
      </c>
      <c r="B21" s="86">
        <v>2023</v>
      </c>
      <c r="C21" s="209" t="s">
        <v>168</v>
      </c>
      <c r="D21" s="248">
        <v>50588.27</v>
      </c>
      <c r="E21" s="218"/>
      <c r="F21" s="217"/>
    </row>
    <row r="22" spans="1:6" ht="18.75" x14ac:dyDescent="0.3">
      <c r="A22" s="85">
        <v>51630</v>
      </c>
      <c r="B22" s="86">
        <v>2023</v>
      </c>
      <c r="C22" s="209" t="s">
        <v>169</v>
      </c>
      <c r="D22" s="248">
        <v>900</v>
      </c>
      <c r="E22" s="218"/>
      <c r="F22" s="217"/>
    </row>
    <row r="23" spans="1:6" ht="18.75" x14ac:dyDescent="0.3">
      <c r="A23" s="85">
        <v>51631</v>
      </c>
      <c r="B23" s="86">
        <v>2023</v>
      </c>
      <c r="C23" s="209" t="s">
        <v>170</v>
      </c>
      <c r="D23" s="252">
        <v>1037</v>
      </c>
      <c r="E23" s="218"/>
      <c r="F23" s="217"/>
    </row>
    <row r="24" spans="1:6" ht="18.75" x14ac:dyDescent="0.3">
      <c r="A24" s="85">
        <v>51632</v>
      </c>
      <c r="B24" s="86">
        <v>2023</v>
      </c>
      <c r="C24" s="209" t="s">
        <v>171</v>
      </c>
      <c r="D24" s="248">
        <v>4590</v>
      </c>
      <c r="E24" s="218"/>
      <c r="F24" s="217"/>
    </row>
    <row r="25" spans="1:6" ht="18.75" x14ac:dyDescent="0.3">
      <c r="A25" s="85">
        <v>51671</v>
      </c>
      <c r="B25" s="86">
        <v>2023</v>
      </c>
      <c r="C25" s="209" t="s">
        <v>172</v>
      </c>
      <c r="D25" s="252">
        <v>0</v>
      </c>
      <c r="E25" s="218"/>
      <c r="F25" s="217"/>
    </row>
    <row r="26" spans="1:6" ht="18.75" x14ac:dyDescent="0.3">
      <c r="A26" s="85">
        <v>51690</v>
      </c>
      <c r="B26" s="86">
        <v>2023</v>
      </c>
      <c r="C26" s="209" t="s">
        <v>173</v>
      </c>
      <c r="D26" s="248">
        <v>648725</v>
      </c>
      <c r="E26" s="218"/>
      <c r="F26" s="217"/>
    </row>
    <row r="27" spans="1:6" ht="18.75" x14ac:dyDescent="0.3">
      <c r="A27" s="85">
        <v>51691</v>
      </c>
      <c r="B27" s="86">
        <v>2023</v>
      </c>
      <c r="C27" s="209" t="s">
        <v>174</v>
      </c>
      <c r="D27" s="252">
        <v>0</v>
      </c>
      <c r="E27" s="218"/>
      <c r="F27" s="217"/>
    </row>
    <row r="28" spans="1:6" ht="18.75" x14ac:dyDescent="0.3">
      <c r="A28" s="85">
        <v>51692</v>
      </c>
      <c r="B28" s="86">
        <v>2023</v>
      </c>
      <c r="C28" s="209" t="s">
        <v>175</v>
      </c>
      <c r="D28" s="252">
        <v>0</v>
      </c>
      <c r="E28" s="218"/>
      <c r="F28" s="217"/>
    </row>
    <row r="29" spans="1:6" ht="18.75" x14ac:dyDescent="0.3">
      <c r="A29" s="85">
        <v>51693</v>
      </c>
      <c r="B29" s="86">
        <v>2023</v>
      </c>
      <c r="C29" s="209" t="s">
        <v>176</v>
      </c>
      <c r="D29" s="252">
        <v>0</v>
      </c>
      <c r="E29" s="218"/>
      <c r="F29" s="217"/>
    </row>
    <row r="30" spans="1:6" ht="18.75" x14ac:dyDescent="0.3">
      <c r="A30" s="85">
        <v>51694</v>
      </c>
      <c r="B30" s="86">
        <v>2023</v>
      </c>
      <c r="C30" s="209" t="s">
        <v>177</v>
      </c>
      <c r="D30" s="248">
        <v>26952.53</v>
      </c>
      <c r="E30" s="218"/>
      <c r="F30" s="217"/>
    </row>
    <row r="31" spans="1:6" ht="18.75" x14ac:dyDescent="0.3">
      <c r="A31" s="85">
        <v>51710</v>
      </c>
      <c r="B31" s="86">
        <v>2023</v>
      </c>
      <c r="C31" s="209" t="s">
        <v>178</v>
      </c>
      <c r="D31" s="248">
        <v>249046.09</v>
      </c>
      <c r="E31" s="218"/>
      <c r="F31" s="217"/>
    </row>
    <row r="32" spans="1:6" ht="18.75" x14ac:dyDescent="0.3">
      <c r="A32" s="85">
        <v>51711</v>
      </c>
      <c r="B32" s="86">
        <v>2023</v>
      </c>
      <c r="C32" s="209" t="s">
        <v>179</v>
      </c>
      <c r="D32" s="248">
        <v>95823.07</v>
      </c>
      <c r="E32" s="218"/>
      <c r="F32" s="217"/>
    </row>
    <row r="33" spans="1:6" ht="18.75" x14ac:dyDescent="0.3">
      <c r="A33" s="85">
        <v>51712</v>
      </c>
      <c r="B33" s="86">
        <v>2023</v>
      </c>
      <c r="C33" s="209" t="s">
        <v>180</v>
      </c>
      <c r="D33" s="248">
        <v>13280.62</v>
      </c>
      <c r="E33" s="218"/>
      <c r="F33" s="217"/>
    </row>
    <row r="34" spans="1:6" ht="18.75" x14ac:dyDescent="0.3">
      <c r="A34" s="85">
        <v>51730</v>
      </c>
      <c r="B34" s="86">
        <v>2023</v>
      </c>
      <c r="C34" s="209" t="s">
        <v>181</v>
      </c>
      <c r="D34" s="248">
        <v>14927</v>
      </c>
      <c r="E34" s="218"/>
      <c r="F34" s="217"/>
    </row>
    <row r="35" spans="1:6" ht="18.75" x14ac:dyDescent="0.3">
      <c r="A35" s="85">
        <v>51731</v>
      </c>
      <c r="B35" s="86">
        <v>2023</v>
      </c>
      <c r="C35" s="209" t="s">
        <v>182</v>
      </c>
      <c r="D35" s="252">
        <v>0</v>
      </c>
      <c r="E35" s="218"/>
      <c r="F35" s="217"/>
    </row>
    <row r="36" spans="1:6" ht="18.75" x14ac:dyDescent="0.3">
      <c r="A36" s="85">
        <v>51920</v>
      </c>
      <c r="B36" s="86">
        <v>2023</v>
      </c>
      <c r="C36" s="209" t="s">
        <v>183</v>
      </c>
      <c r="D36" s="253">
        <v>275227.27</v>
      </c>
      <c r="E36" s="218"/>
      <c r="F36" s="217"/>
    </row>
    <row r="37" spans="1:6" ht="18.75" x14ac:dyDescent="0.3">
      <c r="A37" s="85">
        <v>51921</v>
      </c>
      <c r="B37" s="86">
        <v>2023</v>
      </c>
      <c r="C37" s="209" t="s">
        <v>184</v>
      </c>
      <c r="D37" s="248">
        <v>1403062.77</v>
      </c>
      <c r="E37" s="218"/>
      <c r="F37" s="217"/>
    </row>
    <row r="38" spans="1:6" ht="18.75" x14ac:dyDescent="0.3">
      <c r="A38" s="85">
        <v>51922</v>
      </c>
      <c r="B38" s="86">
        <v>2023</v>
      </c>
      <c r="C38" s="209" t="s">
        <v>185</v>
      </c>
      <c r="D38" s="248">
        <v>407556.7</v>
      </c>
      <c r="E38" s="218"/>
      <c r="F38" s="217"/>
    </row>
    <row r="39" spans="1:6" ht="18.75" x14ac:dyDescent="0.3">
      <c r="A39" s="85">
        <v>51923</v>
      </c>
      <c r="B39" s="86">
        <v>2023</v>
      </c>
      <c r="C39" s="209" t="s">
        <v>186</v>
      </c>
      <c r="D39" s="248">
        <v>241140</v>
      </c>
      <c r="E39" s="218"/>
      <c r="F39" s="217"/>
    </row>
    <row r="40" spans="1:6" ht="18.75" x14ac:dyDescent="0.3">
      <c r="A40" s="85">
        <v>51924</v>
      </c>
      <c r="B40" s="86">
        <v>2023</v>
      </c>
      <c r="C40" s="209" t="s">
        <v>187</v>
      </c>
      <c r="D40" s="248">
        <v>665026.78</v>
      </c>
      <c r="E40" s="218"/>
      <c r="F40" s="217"/>
    </row>
    <row r="41" spans="1:6" ht="18.75" x14ac:dyDescent="0.3">
      <c r="A41" s="85">
        <v>51925</v>
      </c>
      <c r="B41" s="86">
        <v>2023</v>
      </c>
      <c r="C41" s="209" t="s">
        <v>188</v>
      </c>
      <c r="D41" s="252">
        <v>0</v>
      </c>
      <c r="E41" s="218"/>
      <c r="F41" s="217"/>
    </row>
    <row r="42" spans="1:6" ht="18.75" x14ac:dyDescent="0.3">
      <c r="A42" s="85">
        <v>519260</v>
      </c>
      <c r="B42" s="86">
        <v>2023</v>
      </c>
      <c r="C42" s="209" t="s">
        <v>189</v>
      </c>
      <c r="D42" s="252">
        <v>0</v>
      </c>
      <c r="E42" s="218"/>
      <c r="F42" s="217"/>
    </row>
    <row r="43" spans="1:6" ht="18.75" x14ac:dyDescent="0.3">
      <c r="A43" s="85">
        <v>519261</v>
      </c>
      <c r="B43" s="86">
        <v>2023</v>
      </c>
      <c r="C43" s="209" t="s">
        <v>190</v>
      </c>
      <c r="D43" s="252">
        <v>0</v>
      </c>
      <c r="E43" s="218"/>
      <c r="F43" s="217"/>
    </row>
    <row r="44" spans="1:6" ht="18.75" x14ac:dyDescent="0.3">
      <c r="A44" s="85">
        <v>51927</v>
      </c>
      <c r="B44" s="86">
        <v>2023</v>
      </c>
      <c r="C44" s="209" t="s">
        <v>191</v>
      </c>
      <c r="D44" s="252">
        <v>0</v>
      </c>
      <c r="E44" s="218"/>
      <c r="F44" s="217"/>
    </row>
    <row r="45" spans="1:6" ht="18.75" x14ac:dyDescent="0.3">
      <c r="A45" s="85">
        <v>519280</v>
      </c>
      <c r="B45" s="86">
        <v>2023</v>
      </c>
      <c r="C45" s="209" t="s">
        <v>192</v>
      </c>
      <c r="D45" s="252">
        <v>0</v>
      </c>
      <c r="E45" s="218"/>
      <c r="F45" s="217"/>
    </row>
    <row r="46" spans="1:6" ht="18.75" x14ac:dyDescent="0.3">
      <c r="A46" s="85">
        <v>519281</v>
      </c>
      <c r="B46" s="86">
        <v>2023</v>
      </c>
      <c r="C46" s="209" t="s">
        <v>193</v>
      </c>
      <c r="D46" s="252">
        <v>0</v>
      </c>
      <c r="E46" s="218"/>
      <c r="F46" s="217"/>
    </row>
    <row r="47" spans="1:6" ht="37.5" x14ac:dyDescent="0.3">
      <c r="A47" s="85">
        <v>519282</v>
      </c>
      <c r="B47" s="86">
        <v>2023</v>
      </c>
      <c r="C47" s="209" t="s">
        <v>194</v>
      </c>
      <c r="D47" s="248">
        <v>1489026</v>
      </c>
      <c r="E47" s="218"/>
      <c r="F47" s="217"/>
    </row>
    <row r="48" spans="1:6" ht="18.75" x14ac:dyDescent="0.3">
      <c r="A48" s="85">
        <v>519283</v>
      </c>
      <c r="B48" s="86">
        <v>2023</v>
      </c>
      <c r="C48" s="209" t="s">
        <v>195</v>
      </c>
      <c r="D48" s="252">
        <v>0</v>
      </c>
      <c r="E48" s="218"/>
      <c r="F48" s="217"/>
    </row>
    <row r="49" spans="1:6" ht="18.75" x14ac:dyDescent="0.3">
      <c r="A49" s="85">
        <v>519290</v>
      </c>
      <c r="B49" s="86">
        <v>2023</v>
      </c>
      <c r="C49" s="209" t="s">
        <v>196</v>
      </c>
      <c r="D49" s="248">
        <v>692059.14</v>
      </c>
      <c r="E49" s="218"/>
      <c r="F49" s="217"/>
    </row>
    <row r="50" spans="1:6" ht="18.75" x14ac:dyDescent="0.3">
      <c r="A50" s="85">
        <v>519291</v>
      </c>
      <c r="B50" s="86">
        <v>2023</v>
      </c>
      <c r="C50" s="209" t="s">
        <v>197</v>
      </c>
      <c r="D50" s="252">
        <v>0</v>
      </c>
      <c r="E50" s="218"/>
      <c r="F50" s="217"/>
    </row>
    <row r="51" spans="1:6" ht="18.75" x14ac:dyDescent="0.3">
      <c r="A51" s="85">
        <v>519292</v>
      </c>
      <c r="B51" s="86">
        <v>2023</v>
      </c>
      <c r="C51" s="209" t="s">
        <v>198</v>
      </c>
      <c r="D51" s="248">
        <v>23696.799999999999</v>
      </c>
      <c r="E51" s="218"/>
      <c r="F51" s="217"/>
    </row>
    <row r="52" spans="1:6" ht="18.75" x14ac:dyDescent="0.3">
      <c r="A52" s="85">
        <v>51960</v>
      </c>
      <c r="B52" s="86">
        <v>2023</v>
      </c>
      <c r="C52" s="209" t="s">
        <v>199</v>
      </c>
      <c r="D52" s="252">
        <v>0</v>
      </c>
      <c r="E52" s="218"/>
      <c r="F52" s="217"/>
    </row>
    <row r="53" spans="1:6" s="82" customFormat="1" ht="18.75" x14ac:dyDescent="0.3">
      <c r="A53" s="85">
        <v>51961</v>
      </c>
      <c r="B53" s="86">
        <v>2023</v>
      </c>
      <c r="C53" s="209" t="s">
        <v>200</v>
      </c>
      <c r="D53" s="252">
        <v>0</v>
      </c>
      <c r="E53" s="216"/>
      <c r="F53" s="217"/>
    </row>
    <row r="54" spans="1:6" s="82" customFormat="1" ht="18.75" x14ac:dyDescent="0.3">
      <c r="A54" s="85">
        <v>51962</v>
      </c>
      <c r="B54" s="86">
        <v>2023</v>
      </c>
      <c r="C54" s="209" t="s">
        <v>201</v>
      </c>
      <c r="D54" s="248">
        <v>832606</v>
      </c>
      <c r="E54" s="216"/>
      <c r="F54" s="217"/>
    </row>
    <row r="55" spans="1:6" s="82" customFormat="1" ht="18.75" x14ac:dyDescent="0.3">
      <c r="A55" s="85">
        <v>542414</v>
      </c>
      <c r="B55" s="86">
        <v>2023</v>
      </c>
      <c r="C55" s="209" t="s">
        <v>202</v>
      </c>
      <c r="D55" s="252">
        <v>0</v>
      </c>
      <c r="E55" s="216"/>
      <c r="F55" s="217"/>
    </row>
    <row r="56" spans="1:6" s="82" customFormat="1" ht="18.75" x14ac:dyDescent="0.3">
      <c r="A56" s="85">
        <v>542422</v>
      </c>
      <c r="B56" s="86">
        <v>2023</v>
      </c>
      <c r="C56" s="209" t="s">
        <v>203</v>
      </c>
      <c r="D56" s="248">
        <v>18640</v>
      </c>
      <c r="E56" s="216"/>
      <c r="F56" s="217"/>
    </row>
    <row r="57" spans="1:6" s="82" customFormat="1" x14ac:dyDescent="0.25">
      <c r="C57" s="211"/>
      <c r="E57" s="81"/>
    </row>
    <row r="58" spans="1:6" x14ac:dyDescent="0.25">
      <c r="A58" s="75"/>
      <c r="B58" s="80"/>
      <c r="C58" s="212"/>
      <c r="D58" s="79"/>
    </row>
    <row r="59" spans="1:6" x14ac:dyDescent="0.25">
      <c r="C59" s="213" t="s">
        <v>205</v>
      </c>
      <c r="D59" s="77">
        <f>D34+D35</f>
        <v>14927</v>
      </c>
    </row>
    <row r="60" spans="1:6" x14ac:dyDescent="0.25">
      <c r="C60" s="213" t="s">
        <v>204</v>
      </c>
      <c r="D60" s="77">
        <f>SUM(D36:D51)</f>
        <v>5196795.46</v>
      </c>
    </row>
  </sheetData>
  <mergeCells count="2">
    <mergeCell ref="A3:D3"/>
    <mergeCell ref="A2:F2"/>
  </mergeCells>
  <phoneticPr fontId="42" type="noConversion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C7" sqref="C7"/>
    </sheetView>
  </sheetViews>
  <sheetFormatPr defaultRowHeight="15" x14ac:dyDescent="0.25"/>
  <cols>
    <col min="1" max="1" width="29.140625" customWidth="1"/>
    <col min="3" max="3" width="14.5703125" customWidth="1"/>
    <col min="5" max="5" width="14.28515625" customWidth="1"/>
    <col min="6" max="6" width="53.7109375" customWidth="1"/>
  </cols>
  <sheetData>
    <row r="2" spans="1:6" x14ac:dyDescent="0.25">
      <c r="A2" s="263" t="s">
        <v>527</v>
      </c>
      <c r="B2" s="263"/>
      <c r="C2" s="263"/>
      <c r="D2" s="263"/>
      <c r="E2" s="263"/>
      <c r="F2" s="263"/>
    </row>
    <row r="4" spans="1:6" x14ac:dyDescent="0.25">
      <c r="A4" s="285" t="s">
        <v>212</v>
      </c>
      <c r="B4" s="285"/>
      <c r="C4" s="285"/>
      <c r="D4" s="285"/>
      <c r="E4" s="285"/>
      <c r="F4" s="285"/>
    </row>
    <row r="5" spans="1:6" ht="39.75" customHeight="1" x14ac:dyDescent="0.25">
      <c r="A5" s="285" t="s">
        <v>206</v>
      </c>
      <c r="B5" s="283" t="s">
        <v>211</v>
      </c>
      <c r="C5" s="283"/>
      <c r="D5" s="283" t="s">
        <v>213</v>
      </c>
      <c r="E5" s="283"/>
      <c r="F5" s="88" t="s">
        <v>207</v>
      </c>
    </row>
    <row r="6" spans="1:6" x14ac:dyDescent="0.25">
      <c r="A6" s="285"/>
      <c r="B6" s="88" t="s">
        <v>208</v>
      </c>
      <c r="C6" s="88" t="s">
        <v>209</v>
      </c>
      <c r="D6" s="89" t="s">
        <v>208</v>
      </c>
      <c r="E6" s="89" t="s">
        <v>209</v>
      </c>
      <c r="F6" s="89"/>
    </row>
    <row r="7" spans="1:6" x14ac:dyDescent="0.25">
      <c r="A7" s="7" t="s">
        <v>570</v>
      </c>
      <c r="B7" s="7">
        <v>1172</v>
      </c>
      <c r="C7" s="254">
        <v>1489026</v>
      </c>
      <c r="D7" s="7">
        <v>0</v>
      </c>
      <c r="E7" s="7">
        <v>0</v>
      </c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90" t="s">
        <v>210</v>
      </c>
      <c r="B21" s="91">
        <f>SUM(B7:B19)</f>
        <v>1172</v>
      </c>
      <c r="C21" s="91">
        <f t="shared" ref="C21:E21" si="0">SUM(C7:C19)</f>
        <v>1489026</v>
      </c>
      <c r="D21" s="91">
        <f t="shared" si="0"/>
        <v>0</v>
      </c>
      <c r="E21" s="91">
        <f t="shared" si="0"/>
        <v>0</v>
      </c>
      <c r="F21" s="91"/>
    </row>
  </sheetData>
  <mergeCells count="5">
    <mergeCell ref="A4:F4"/>
    <mergeCell ref="A5:A6"/>
    <mergeCell ref="B5:C5"/>
    <mergeCell ref="D5:E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workbookViewId="0">
      <selection activeCell="H9" sqref="H9"/>
    </sheetView>
  </sheetViews>
  <sheetFormatPr defaultRowHeight="15" x14ac:dyDescent="0.25"/>
  <cols>
    <col min="1" max="1" width="14.140625" bestFit="1" customWidth="1"/>
    <col min="2" max="8" width="18.140625" customWidth="1"/>
  </cols>
  <sheetData>
    <row r="2" spans="1:8" x14ac:dyDescent="0.25">
      <c r="A2" s="263" t="s">
        <v>515</v>
      </c>
      <c r="B2" s="263"/>
      <c r="C2" s="263"/>
      <c r="D2" s="263"/>
      <c r="E2" s="263"/>
      <c r="F2" s="263"/>
      <c r="G2" s="263"/>
      <c r="H2" s="263"/>
    </row>
    <row r="4" spans="1:8" ht="26.25" customHeight="1" x14ac:dyDescent="0.25">
      <c r="A4" s="262" t="s">
        <v>415</v>
      </c>
      <c r="B4" s="262"/>
      <c r="C4" s="262"/>
      <c r="D4" s="262"/>
      <c r="E4" s="262"/>
      <c r="F4" s="262"/>
      <c r="G4" s="262"/>
      <c r="H4" s="262"/>
    </row>
    <row r="5" spans="1:8" ht="30" x14ac:dyDescent="0.25">
      <c r="A5" s="2" t="s">
        <v>8</v>
      </c>
      <c r="B5" s="2" t="s">
        <v>345</v>
      </c>
      <c r="C5" s="2" t="s">
        <v>555</v>
      </c>
      <c r="D5" s="2" t="s">
        <v>556</v>
      </c>
      <c r="E5" s="2" t="s">
        <v>557</v>
      </c>
      <c r="F5" s="2" t="s">
        <v>346</v>
      </c>
      <c r="G5" s="2" t="s">
        <v>14</v>
      </c>
      <c r="H5" s="2" t="s">
        <v>558</v>
      </c>
    </row>
    <row r="6" spans="1:8" x14ac:dyDescent="0.25">
      <c r="A6" s="3" t="s">
        <v>15</v>
      </c>
      <c r="B6" s="4">
        <v>10322.629999999999</v>
      </c>
      <c r="C6" s="4">
        <v>8050</v>
      </c>
      <c r="D6" s="4">
        <v>7550</v>
      </c>
      <c r="E6" s="4">
        <v>7550</v>
      </c>
      <c r="F6" s="4">
        <v>10273.81</v>
      </c>
      <c r="G6" s="4">
        <v>136.08000000000001</v>
      </c>
      <c r="H6" s="4">
        <v>0.99</v>
      </c>
    </row>
    <row r="7" spans="1:8" x14ac:dyDescent="0.25">
      <c r="A7" s="3" t="s">
        <v>16</v>
      </c>
      <c r="B7" s="4">
        <v>61167.99</v>
      </c>
      <c r="C7" s="4">
        <v>52294.34</v>
      </c>
      <c r="D7" s="4">
        <v>70347.600000000006</v>
      </c>
      <c r="E7" s="4">
        <v>70903.509999999995</v>
      </c>
      <c r="F7" s="4">
        <v>66639.460000000006</v>
      </c>
      <c r="G7" s="4">
        <v>93.99</v>
      </c>
      <c r="H7" s="4">
        <v>1.0900000000000001</v>
      </c>
    </row>
    <row r="8" spans="1:8" x14ac:dyDescent="0.25">
      <c r="A8" s="119" t="s">
        <v>17</v>
      </c>
      <c r="B8" s="5">
        <v>60270.18</v>
      </c>
      <c r="C8" s="5">
        <v>52294.34</v>
      </c>
      <c r="D8" s="5">
        <v>69360.740000000005</v>
      </c>
      <c r="E8" s="5">
        <v>69725.11</v>
      </c>
      <c r="F8" s="5">
        <v>66447.92</v>
      </c>
      <c r="G8" s="5">
        <v>95.3</v>
      </c>
      <c r="H8" s="5">
        <v>1.1000000000000001</v>
      </c>
    </row>
    <row r="9" spans="1:8" x14ac:dyDescent="0.25">
      <c r="A9" s="119" t="s">
        <v>18</v>
      </c>
      <c r="B9" s="5">
        <v>897.81</v>
      </c>
      <c r="C9" s="5">
        <v>0</v>
      </c>
      <c r="D9" s="5">
        <v>986.85</v>
      </c>
      <c r="E9" s="5">
        <v>1178.4000000000001</v>
      </c>
      <c r="F9" s="5">
        <v>191.54</v>
      </c>
      <c r="G9" s="5">
        <v>16.25</v>
      </c>
      <c r="H9" s="5">
        <v>0.21</v>
      </c>
    </row>
  </sheetData>
  <mergeCells count="2">
    <mergeCell ref="A4:H4"/>
    <mergeCell ref="A2:H2"/>
  </mergeCells>
  <pageMargins left="0.7" right="0.7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E13" sqref="E13"/>
    </sheetView>
  </sheetViews>
  <sheetFormatPr defaultRowHeight="15" x14ac:dyDescent="0.25"/>
  <cols>
    <col min="1" max="1" width="16.28515625" customWidth="1"/>
    <col min="2" max="7" width="10.85546875" customWidth="1"/>
    <col min="8" max="8" width="27.42578125" customWidth="1"/>
  </cols>
  <sheetData>
    <row r="2" spans="1:8" x14ac:dyDescent="0.25">
      <c r="A2" s="263" t="s">
        <v>528</v>
      </c>
      <c r="B2" s="263"/>
      <c r="C2" s="263"/>
      <c r="D2" s="263"/>
      <c r="E2" s="263"/>
      <c r="F2" s="263"/>
      <c r="G2" s="263"/>
      <c r="H2" s="263"/>
    </row>
    <row r="4" spans="1:8" x14ac:dyDescent="0.25">
      <c r="A4" s="302" t="s">
        <v>227</v>
      </c>
      <c r="B4" s="302"/>
      <c r="C4" s="302"/>
      <c r="D4" s="302"/>
      <c r="E4" s="302"/>
      <c r="F4" s="302"/>
      <c r="G4" s="302"/>
      <c r="H4" s="302"/>
    </row>
    <row r="5" spans="1:8" x14ac:dyDescent="0.25">
      <c r="A5" s="5" t="s">
        <v>220</v>
      </c>
      <c r="B5" s="301" t="s">
        <v>573</v>
      </c>
      <c r="C5" s="301"/>
      <c r="D5" s="301"/>
      <c r="E5" s="301"/>
      <c r="F5" s="301" t="s">
        <v>571</v>
      </c>
      <c r="G5" s="301" t="s">
        <v>345</v>
      </c>
      <c r="H5" s="301" t="s">
        <v>572</v>
      </c>
    </row>
    <row r="6" spans="1:8" ht="30" x14ac:dyDescent="0.25">
      <c r="A6" s="5" t="s">
        <v>42</v>
      </c>
      <c r="B6" s="5" t="s">
        <v>223</v>
      </c>
      <c r="C6" s="5" t="s">
        <v>224</v>
      </c>
      <c r="D6" s="5" t="s">
        <v>225</v>
      </c>
      <c r="E6" s="5" t="s">
        <v>226</v>
      </c>
      <c r="F6" s="301"/>
      <c r="G6" s="301"/>
      <c r="H6" s="301"/>
    </row>
    <row r="7" spans="1:8" x14ac:dyDescent="0.25">
      <c r="A7" s="92">
        <v>5042</v>
      </c>
      <c r="B7" s="92">
        <v>0</v>
      </c>
      <c r="C7" s="92">
        <v>82500</v>
      </c>
      <c r="D7" s="92">
        <v>82500</v>
      </c>
      <c r="E7" s="92">
        <v>82500</v>
      </c>
      <c r="F7" s="92">
        <v>0</v>
      </c>
      <c r="G7" s="92">
        <v>0</v>
      </c>
      <c r="H7" s="92">
        <v>0</v>
      </c>
    </row>
    <row r="8" spans="1:8" x14ac:dyDescent="0.25">
      <c r="A8" s="92">
        <v>5137</v>
      </c>
      <c r="B8" s="92">
        <v>0</v>
      </c>
      <c r="C8" s="92">
        <v>218190.85</v>
      </c>
      <c r="D8" s="92">
        <v>246064.41</v>
      </c>
      <c r="E8" s="92">
        <v>246064.41</v>
      </c>
      <c r="F8" s="92">
        <v>27873.56</v>
      </c>
      <c r="G8" s="92">
        <v>172462.77</v>
      </c>
      <c r="H8" s="92">
        <v>1.43</v>
      </c>
    </row>
    <row r="9" spans="1:8" x14ac:dyDescent="0.25">
      <c r="A9" s="92">
        <v>5139</v>
      </c>
      <c r="B9" s="92">
        <v>0</v>
      </c>
      <c r="C9" s="92">
        <v>315463.32</v>
      </c>
      <c r="D9" s="92">
        <v>344660.73</v>
      </c>
      <c r="E9" s="92">
        <v>334716.43</v>
      </c>
      <c r="F9" s="92">
        <v>29197.41</v>
      </c>
      <c r="G9" s="92">
        <v>321058.78999999998</v>
      </c>
      <c r="H9" s="92">
        <v>1.04</v>
      </c>
    </row>
    <row r="10" spans="1:8" x14ac:dyDescent="0.25">
      <c r="A10" s="92">
        <v>5162</v>
      </c>
      <c r="B10" s="92">
        <v>0</v>
      </c>
      <c r="C10" s="92">
        <v>55088.27</v>
      </c>
      <c r="D10" s="92">
        <v>55088.27</v>
      </c>
      <c r="E10" s="92">
        <v>50588.27</v>
      </c>
      <c r="F10" s="92">
        <v>0</v>
      </c>
      <c r="G10" s="92">
        <v>50918.98</v>
      </c>
      <c r="H10" s="92">
        <v>0.99</v>
      </c>
    </row>
    <row r="11" spans="1:8" x14ac:dyDescent="0.25">
      <c r="A11" s="92">
        <v>5168</v>
      </c>
      <c r="B11" s="92">
        <v>605000</v>
      </c>
      <c r="C11" s="92">
        <v>205139.66</v>
      </c>
      <c r="D11" s="92">
        <v>205139.66</v>
      </c>
      <c r="E11" s="92">
        <v>197139.66</v>
      </c>
      <c r="F11" s="92">
        <v>0</v>
      </c>
      <c r="G11" s="92">
        <v>152071.85</v>
      </c>
      <c r="H11" s="92">
        <v>1.3</v>
      </c>
    </row>
    <row r="12" spans="1:8" x14ac:dyDescent="0.25">
      <c r="A12" s="92">
        <v>5171</v>
      </c>
      <c r="B12" s="92">
        <v>0</v>
      </c>
      <c r="C12" s="92">
        <v>3617.9</v>
      </c>
      <c r="D12" s="92">
        <v>3617.9</v>
      </c>
      <c r="E12" s="92">
        <v>3617.9</v>
      </c>
      <c r="F12" s="92">
        <v>0</v>
      </c>
      <c r="G12" s="92">
        <v>1130</v>
      </c>
      <c r="H12" s="92">
        <v>3.2</v>
      </c>
    </row>
    <row r="13" spans="1:8" x14ac:dyDescent="0.25">
      <c r="A13" s="92"/>
      <c r="B13" s="92">
        <f t="shared" ref="B13:G13" si="0">SUM(B7:B12)</f>
        <v>605000</v>
      </c>
      <c r="C13" s="92">
        <f t="shared" si="0"/>
        <v>880000</v>
      </c>
      <c r="D13" s="92">
        <f t="shared" si="0"/>
        <v>937070.97000000009</v>
      </c>
      <c r="E13" s="92">
        <f t="shared" si="0"/>
        <v>914626.67000000016</v>
      </c>
      <c r="F13" s="92">
        <f t="shared" si="0"/>
        <v>57070.97</v>
      </c>
      <c r="G13" s="92">
        <f t="shared" si="0"/>
        <v>697642.3899999999</v>
      </c>
      <c r="H13" s="92">
        <v>1.31</v>
      </c>
    </row>
  </sheetData>
  <mergeCells count="6">
    <mergeCell ref="A2:H2"/>
    <mergeCell ref="B5:E5"/>
    <mergeCell ref="F5:F6"/>
    <mergeCell ref="G5:G6"/>
    <mergeCell ref="H5:H6"/>
    <mergeCell ref="A4:H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workbookViewId="0">
      <selection activeCell="L11" sqref="L11"/>
    </sheetView>
  </sheetViews>
  <sheetFormatPr defaultRowHeight="15" x14ac:dyDescent="0.25"/>
  <cols>
    <col min="1" max="7" width="14.140625" customWidth="1"/>
    <col min="8" max="8" width="24.140625" customWidth="1"/>
  </cols>
  <sheetData>
    <row r="2" spans="1:8" x14ac:dyDescent="0.25">
      <c r="A2" s="263" t="s">
        <v>529</v>
      </c>
      <c r="B2" s="263"/>
      <c r="C2" s="263"/>
      <c r="D2" s="263"/>
      <c r="E2" s="263"/>
      <c r="F2" s="263"/>
      <c r="G2" s="263"/>
      <c r="H2" s="263"/>
    </row>
    <row r="4" spans="1:8" x14ac:dyDescent="0.25">
      <c r="A4" s="302" t="s">
        <v>228</v>
      </c>
      <c r="B4" s="302"/>
      <c r="C4" s="302"/>
      <c r="D4" s="302"/>
      <c r="E4" s="302"/>
      <c r="F4" s="302"/>
      <c r="G4" s="302"/>
      <c r="H4" s="302"/>
    </row>
    <row r="5" spans="1:8" x14ac:dyDescent="0.25">
      <c r="A5" s="5" t="s">
        <v>221</v>
      </c>
      <c r="B5" s="301" t="s">
        <v>573</v>
      </c>
      <c r="C5" s="301"/>
      <c r="D5" s="301"/>
      <c r="E5" s="301"/>
      <c r="F5" s="301" t="s">
        <v>571</v>
      </c>
      <c r="G5" s="301" t="s">
        <v>345</v>
      </c>
      <c r="H5" s="301" t="s">
        <v>574</v>
      </c>
    </row>
    <row r="6" spans="1:8" ht="30" x14ac:dyDescent="0.25">
      <c r="A6" s="5" t="s">
        <v>42</v>
      </c>
      <c r="B6" s="5" t="s">
        <v>223</v>
      </c>
      <c r="C6" s="5" t="s">
        <v>224</v>
      </c>
      <c r="D6" s="5" t="s">
        <v>225</v>
      </c>
      <c r="E6" s="5" t="s">
        <v>226</v>
      </c>
      <c r="F6" s="301"/>
      <c r="G6" s="301"/>
      <c r="H6" s="301"/>
    </row>
    <row r="7" spans="1:8" x14ac:dyDescent="0.25">
      <c r="A7" s="92">
        <v>5132</v>
      </c>
      <c r="B7" s="92">
        <v>0</v>
      </c>
      <c r="C7" s="92">
        <v>5000</v>
      </c>
      <c r="D7" s="92">
        <v>5000</v>
      </c>
      <c r="E7" s="92">
        <v>3307</v>
      </c>
      <c r="F7" s="92">
        <v>0</v>
      </c>
      <c r="G7" s="92">
        <v>15782</v>
      </c>
      <c r="H7" s="92">
        <v>0.21</v>
      </c>
    </row>
    <row r="8" spans="1:8" x14ac:dyDescent="0.25">
      <c r="A8" s="92">
        <v>5133</v>
      </c>
      <c r="B8" s="92">
        <v>0</v>
      </c>
      <c r="C8" s="92">
        <v>0</v>
      </c>
      <c r="D8" s="92">
        <v>0</v>
      </c>
      <c r="E8" s="92">
        <v>0</v>
      </c>
      <c r="F8" s="92">
        <v>0</v>
      </c>
      <c r="G8" s="92">
        <v>3430.4</v>
      </c>
      <c r="H8" s="92">
        <v>0</v>
      </c>
    </row>
    <row r="9" spans="1:8" x14ac:dyDescent="0.25">
      <c r="A9" s="92">
        <v>5137</v>
      </c>
      <c r="B9" s="92">
        <v>0</v>
      </c>
      <c r="C9" s="92">
        <v>7853</v>
      </c>
      <c r="D9" s="92">
        <v>13299</v>
      </c>
      <c r="E9" s="92">
        <v>13299</v>
      </c>
      <c r="F9" s="92">
        <v>5446</v>
      </c>
      <c r="G9" s="92">
        <v>0</v>
      </c>
      <c r="H9" s="92">
        <v>0</v>
      </c>
    </row>
    <row r="10" spans="1:8" x14ac:dyDescent="0.25">
      <c r="A10" s="92">
        <v>5139</v>
      </c>
      <c r="B10" s="92">
        <v>0</v>
      </c>
      <c r="C10" s="92">
        <v>1905.75</v>
      </c>
      <c r="D10" s="92">
        <v>1905.75</v>
      </c>
      <c r="E10" s="92">
        <v>1905.75</v>
      </c>
      <c r="F10" s="92">
        <v>0</v>
      </c>
      <c r="G10" s="92">
        <v>2298</v>
      </c>
      <c r="H10" s="92">
        <v>0.83</v>
      </c>
    </row>
    <row r="11" spans="1:8" x14ac:dyDescent="0.25">
      <c r="A11" s="92">
        <v>5167</v>
      </c>
      <c r="B11" s="92">
        <v>0</v>
      </c>
      <c r="C11" s="92">
        <v>600</v>
      </c>
      <c r="D11" s="92">
        <v>600</v>
      </c>
      <c r="E11" s="92">
        <v>600</v>
      </c>
      <c r="F11" s="92">
        <v>0</v>
      </c>
      <c r="G11" s="92">
        <v>15410</v>
      </c>
      <c r="H11" s="92">
        <v>0.04</v>
      </c>
    </row>
    <row r="12" spans="1:8" x14ac:dyDescent="0.25">
      <c r="A12" s="92">
        <v>5168</v>
      </c>
      <c r="B12" s="92">
        <v>0</v>
      </c>
      <c r="C12" s="92">
        <v>29000</v>
      </c>
      <c r="D12" s="92">
        <v>54000</v>
      </c>
      <c r="E12" s="92">
        <v>40188.94</v>
      </c>
      <c r="F12" s="92">
        <v>25000</v>
      </c>
      <c r="G12" s="92">
        <v>56524.55</v>
      </c>
      <c r="H12" s="92">
        <v>0.71</v>
      </c>
    </row>
    <row r="13" spans="1:8" x14ac:dyDescent="0.25">
      <c r="A13" s="92">
        <v>5169</v>
      </c>
      <c r="B13" s="92">
        <v>151650</v>
      </c>
      <c r="C13" s="92">
        <v>8650</v>
      </c>
      <c r="D13" s="92">
        <v>18045.919999999998</v>
      </c>
      <c r="E13" s="92">
        <v>14325</v>
      </c>
      <c r="F13" s="92">
        <v>9395.92</v>
      </c>
      <c r="G13" s="92">
        <v>12826</v>
      </c>
      <c r="H13" s="92">
        <v>1.1200000000000001</v>
      </c>
    </row>
    <row r="14" spans="1:8" x14ac:dyDescent="0.25">
      <c r="A14" s="92">
        <v>5171</v>
      </c>
      <c r="B14" s="92">
        <v>0</v>
      </c>
      <c r="C14" s="92">
        <v>98641.25</v>
      </c>
      <c r="D14" s="92">
        <v>98641.25</v>
      </c>
      <c r="E14" s="92">
        <v>85884.32</v>
      </c>
      <c r="F14" s="92">
        <v>0</v>
      </c>
      <c r="G14" s="92">
        <v>42629.51</v>
      </c>
      <c r="H14" s="92">
        <v>2.0099999999999998</v>
      </c>
    </row>
    <row r="15" spans="1:8" x14ac:dyDescent="0.25">
      <c r="A15" s="92"/>
      <c r="B15" s="92">
        <f t="shared" ref="B15:G15" si="0">SUM(B7:B14)</f>
        <v>151650</v>
      </c>
      <c r="C15" s="92">
        <f t="shared" si="0"/>
        <v>151650</v>
      </c>
      <c r="D15" s="92">
        <f t="shared" si="0"/>
        <v>191491.91999999998</v>
      </c>
      <c r="E15" s="92">
        <f t="shared" si="0"/>
        <v>159510.01</v>
      </c>
      <c r="F15" s="92">
        <f t="shared" si="0"/>
        <v>39841.919999999998</v>
      </c>
      <c r="G15" s="92">
        <f t="shared" si="0"/>
        <v>148900.46000000002</v>
      </c>
      <c r="H15" s="92">
        <v>1.07</v>
      </c>
    </row>
  </sheetData>
  <mergeCells count="6">
    <mergeCell ref="A2:H2"/>
    <mergeCell ref="B5:E5"/>
    <mergeCell ref="F5:F6"/>
    <mergeCell ref="G5:G6"/>
    <mergeCell ref="H5:H6"/>
    <mergeCell ref="A4:H4"/>
  </mergeCell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view="pageBreakPreview" zoomScale="60" zoomScaleNormal="100" workbookViewId="0">
      <selection activeCell="A12" sqref="A12"/>
    </sheetView>
  </sheetViews>
  <sheetFormatPr defaultRowHeight="15" x14ac:dyDescent="0.25"/>
  <cols>
    <col min="1" max="1" width="33.7109375" customWidth="1"/>
    <col min="2" max="4" width="14.42578125" customWidth="1"/>
    <col min="5" max="5" width="13.85546875" customWidth="1"/>
    <col min="6" max="6" width="18.140625" customWidth="1"/>
    <col min="7" max="9" width="17.85546875" customWidth="1"/>
  </cols>
  <sheetData>
    <row r="2" spans="1:9" x14ac:dyDescent="0.25">
      <c r="A2" s="263" t="s">
        <v>530</v>
      </c>
      <c r="B2" s="263"/>
      <c r="C2" s="263"/>
      <c r="D2" s="263"/>
      <c r="E2" s="263"/>
      <c r="F2" s="263"/>
      <c r="G2" s="263"/>
      <c r="H2" s="263"/>
      <c r="I2" s="263"/>
    </row>
    <row r="4" spans="1:9" ht="28.5" customHeight="1" x14ac:dyDescent="0.25">
      <c r="A4" s="305" t="s">
        <v>424</v>
      </c>
      <c r="B4" s="263"/>
      <c r="C4" s="263"/>
      <c r="D4" s="263"/>
    </row>
    <row r="5" spans="1:9" ht="24" x14ac:dyDescent="0.25">
      <c r="A5" s="94" t="s">
        <v>229</v>
      </c>
      <c r="B5" s="94" t="s">
        <v>10</v>
      </c>
      <c r="C5" s="94" t="s">
        <v>11</v>
      </c>
      <c r="D5" s="94" t="s">
        <v>230</v>
      </c>
    </row>
    <row r="6" spans="1:9" x14ac:dyDescent="0.25">
      <c r="A6" s="95"/>
      <c r="B6" s="96"/>
      <c r="C6" s="96"/>
      <c r="D6" s="96"/>
    </row>
    <row r="7" spans="1:9" x14ac:dyDescent="0.25">
      <c r="A7" s="95"/>
      <c r="B7" s="96"/>
      <c r="C7" s="96"/>
      <c r="D7" s="96"/>
    </row>
    <row r="8" spans="1:9" x14ac:dyDescent="0.25">
      <c r="A8" s="95"/>
      <c r="B8" s="96"/>
      <c r="C8" s="96"/>
      <c r="D8" s="96"/>
    </row>
    <row r="11" spans="1:9" ht="38.25" customHeight="1" x14ac:dyDescent="0.25">
      <c r="A11" s="306" t="s">
        <v>425</v>
      </c>
      <c r="B11" s="262"/>
      <c r="C11" s="262"/>
      <c r="D11" s="262"/>
    </row>
    <row r="12" spans="1:9" ht="45" x14ac:dyDescent="0.25">
      <c r="A12" s="56" t="s">
        <v>229</v>
      </c>
      <c r="B12" s="56" t="s">
        <v>231</v>
      </c>
      <c r="C12" s="56" t="s">
        <v>232</v>
      </c>
      <c r="D12" s="56" t="s">
        <v>233</v>
      </c>
      <c r="E12" s="56" t="s">
        <v>234</v>
      </c>
    </row>
    <row r="13" spans="1:9" x14ac:dyDescent="0.25">
      <c r="A13" s="57"/>
      <c r="B13" s="88"/>
      <c r="C13" s="88"/>
      <c r="D13" s="88"/>
      <c r="E13" s="88"/>
    </row>
    <row r="14" spans="1:9" x14ac:dyDescent="0.25">
      <c r="A14" s="57"/>
      <c r="B14" s="88"/>
      <c r="C14" s="88"/>
      <c r="D14" s="88"/>
      <c r="E14" s="88"/>
    </row>
    <row r="15" spans="1:9" x14ac:dyDescent="0.25">
      <c r="A15" s="57"/>
      <c r="B15" s="88"/>
      <c r="C15" s="88"/>
      <c r="D15" s="88"/>
      <c r="E15" s="88"/>
    </row>
    <row r="18" spans="1:10" ht="46.5" customHeight="1" x14ac:dyDescent="0.25">
      <c r="A18" s="306" t="s">
        <v>426</v>
      </c>
      <c r="B18" s="262"/>
      <c r="C18" s="262"/>
      <c r="D18" s="262"/>
      <c r="E18" s="262"/>
      <c r="F18" s="306" t="s">
        <v>427</v>
      </c>
      <c r="G18" s="262"/>
      <c r="H18" s="262"/>
      <c r="I18" s="262"/>
      <c r="J18" s="262"/>
    </row>
    <row r="19" spans="1:10" ht="30" x14ac:dyDescent="0.25">
      <c r="A19" s="56" t="s">
        <v>229</v>
      </c>
      <c r="B19" s="56" t="s">
        <v>237</v>
      </c>
      <c r="C19" s="56" t="s">
        <v>238</v>
      </c>
      <c r="D19" s="56" t="s">
        <v>32</v>
      </c>
      <c r="F19" s="56" t="s">
        <v>229</v>
      </c>
      <c r="G19" s="56" t="s">
        <v>237</v>
      </c>
      <c r="H19" s="56" t="s">
        <v>238</v>
      </c>
      <c r="I19" s="56" t="s">
        <v>32</v>
      </c>
    </row>
    <row r="20" spans="1:10" x14ac:dyDescent="0.25">
      <c r="A20" s="57"/>
      <c r="B20" s="88"/>
      <c r="C20" s="88"/>
      <c r="D20" s="88"/>
      <c r="F20" s="57"/>
      <c r="G20" s="88"/>
      <c r="H20" s="88"/>
      <c r="I20" s="88"/>
    </row>
    <row r="21" spans="1:10" x14ac:dyDescent="0.25">
      <c r="A21" s="57"/>
      <c r="B21" s="88"/>
      <c r="C21" s="88"/>
      <c r="D21" s="88"/>
      <c r="F21" s="57"/>
      <c r="G21" s="88"/>
      <c r="H21" s="88"/>
      <c r="I21" s="88"/>
    </row>
    <row r="22" spans="1:10" x14ac:dyDescent="0.25">
      <c r="A22" s="57"/>
      <c r="B22" s="88"/>
      <c r="C22" s="88"/>
      <c r="D22" s="88"/>
      <c r="F22" s="57"/>
      <c r="G22" s="88"/>
      <c r="H22" s="88"/>
      <c r="I22" s="88"/>
    </row>
    <row r="23" spans="1:10" x14ac:dyDescent="0.25">
      <c r="A23" s="56" t="s">
        <v>32</v>
      </c>
      <c r="B23" s="56"/>
      <c r="C23" s="56"/>
      <c r="D23" s="56"/>
      <c r="F23" s="56" t="s">
        <v>32</v>
      </c>
      <c r="G23" s="56"/>
      <c r="H23" s="56"/>
      <c r="I23" s="56"/>
    </row>
    <row r="27" spans="1:10" ht="36.75" customHeight="1" x14ac:dyDescent="0.25">
      <c r="A27" s="305" t="s">
        <v>428</v>
      </c>
      <c r="B27" s="263"/>
      <c r="C27" s="263"/>
      <c r="D27" s="263"/>
      <c r="E27" s="263"/>
      <c r="F27" s="263"/>
      <c r="G27" s="263"/>
      <c r="H27" s="263"/>
      <c r="I27" s="263"/>
    </row>
    <row r="28" spans="1:10" x14ac:dyDescent="0.25">
      <c r="A28" s="304" t="s">
        <v>229</v>
      </c>
      <c r="B28" s="304" t="s">
        <v>239</v>
      </c>
      <c r="C28" s="304"/>
      <c r="D28" s="304"/>
      <c r="E28" s="304" t="s">
        <v>240</v>
      </c>
      <c r="F28" s="304"/>
      <c r="G28" s="304"/>
      <c r="H28" s="304" t="s">
        <v>241</v>
      </c>
      <c r="I28" s="304" t="s">
        <v>242</v>
      </c>
    </row>
    <row r="29" spans="1:10" x14ac:dyDescent="0.25">
      <c r="A29" s="304"/>
      <c r="B29" s="97" t="s">
        <v>243</v>
      </c>
      <c r="C29" s="97" t="s">
        <v>244</v>
      </c>
      <c r="D29" s="97" t="s">
        <v>32</v>
      </c>
      <c r="E29" s="97" t="s">
        <v>243</v>
      </c>
      <c r="F29" s="97" t="s">
        <v>244</v>
      </c>
      <c r="G29" s="97" t="s">
        <v>32</v>
      </c>
      <c r="H29" s="304"/>
      <c r="I29" s="304"/>
    </row>
    <row r="30" spans="1:10" x14ac:dyDescent="0.25">
      <c r="A30" s="98"/>
      <c r="B30" s="99"/>
      <c r="C30" s="99"/>
      <c r="D30" s="99"/>
      <c r="E30" s="100"/>
      <c r="F30" s="100"/>
      <c r="G30" s="101"/>
      <c r="H30" s="102"/>
      <c r="I30" s="102"/>
    </row>
    <row r="31" spans="1:10" x14ac:dyDescent="0.25">
      <c r="A31" s="98"/>
      <c r="B31" s="99"/>
      <c r="C31" s="99"/>
      <c r="D31" s="99"/>
      <c r="E31" s="100"/>
      <c r="F31" s="100"/>
      <c r="G31" s="101"/>
      <c r="H31" s="102"/>
      <c r="I31" s="102"/>
    </row>
    <row r="32" spans="1:10" x14ac:dyDescent="0.25">
      <c r="A32" s="98"/>
      <c r="B32" s="99"/>
      <c r="C32" s="99"/>
      <c r="D32" s="99"/>
      <c r="E32" s="100"/>
      <c r="F32" s="100"/>
      <c r="G32" s="101"/>
      <c r="H32" s="102"/>
      <c r="I32" s="102"/>
    </row>
    <row r="35" spans="1:5" x14ac:dyDescent="0.25">
      <c r="A35" s="302" t="s">
        <v>250</v>
      </c>
      <c r="B35" s="302"/>
      <c r="C35" s="302"/>
      <c r="D35" s="302"/>
      <c r="E35" s="302"/>
    </row>
    <row r="36" spans="1:5" x14ac:dyDescent="0.25">
      <c r="A36" s="303" t="s">
        <v>229</v>
      </c>
      <c r="B36" s="304" t="s">
        <v>245</v>
      </c>
      <c r="C36" s="304"/>
      <c r="D36" s="304"/>
      <c r="E36" s="304"/>
    </row>
    <row r="37" spans="1:5" ht="28.5" x14ac:dyDescent="0.25">
      <c r="A37" s="303"/>
      <c r="B37" s="97" t="s">
        <v>246</v>
      </c>
      <c r="C37" s="97" t="s">
        <v>247</v>
      </c>
      <c r="D37" s="97" t="s">
        <v>248</v>
      </c>
      <c r="E37" s="97" t="s">
        <v>249</v>
      </c>
    </row>
    <row r="38" spans="1:5" ht="15.75" x14ac:dyDescent="0.25">
      <c r="A38" s="103"/>
      <c r="B38" s="104"/>
      <c r="C38" s="104"/>
      <c r="D38" s="104"/>
      <c r="E38" s="104"/>
    </row>
    <row r="39" spans="1:5" ht="15.75" x14ac:dyDescent="0.25">
      <c r="A39" s="103"/>
      <c r="B39" s="104"/>
      <c r="C39" s="104"/>
      <c r="D39" s="104"/>
      <c r="E39" s="104"/>
    </row>
    <row r="40" spans="1:5" ht="15.75" x14ac:dyDescent="0.25">
      <c r="A40" s="103"/>
      <c r="B40" s="104"/>
      <c r="C40" s="104"/>
      <c r="D40" s="104"/>
      <c r="E40" s="104"/>
    </row>
  </sheetData>
  <mergeCells count="14">
    <mergeCell ref="A2:I2"/>
    <mergeCell ref="A36:A37"/>
    <mergeCell ref="B36:E36"/>
    <mergeCell ref="A35:E35"/>
    <mergeCell ref="A28:A29"/>
    <mergeCell ref="B28:D28"/>
    <mergeCell ref="E28:G28"/>
    <mergeCell ref="H28:H29"/>
    <mergeCell ref="I28:I29"/>
    <mergeCell ref="A27:I27"/>
    <mergeCell ref="A4:D4"/>
    <mergeCell ref="A11:D11"/>
    <mergeCell ref="A18:E18"/>
    <mergeCell ref="F18:J18"/>
  </mergeCells>
  <pageMargins left="0.7" right="0.7" top="0.78740157499999996" bottom="0.78740157499999996" header="0.3" footer="0.3"/>
  <pageSetup paperSize="9" scale="80" orientation="landscape" r:id="rId1"/>
  <rowBreaks count="1" manualBreakCount="1">
    <brk id="24" max="16383" man="1"/>
  </rowBreaks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2"/>
  <sheetViews>
    <sheetView workbookViewId="0">
      <selection activeCell="D10" sqref="D10"/>
    </sheetView>
  </sheetViews>
  <sheetFormatPr defaultRowHeight="15" x14ac:dyDescent="0.25"/>
  <cols>
    <col min="1" max="1" width="17.140625" customWidth="1"/>
    <col min="2" max="2" width="28.28515625" bestFit="1" customWidth="1"/>
    <col min="3" max="3" width="26" customWidth="1"/>
    <col min="4" max="6" width="25.140625" customWidth="1"/>
    <col min="7" max="7" width="24.5703125" customWidth="1"/>
  </cols>
  <sheetData>
    <row r="2" spans="1:7" x14ac:dyDescent="0.25">
      <c r="A2" s="263" t="s">
        <v>531</v>
      </c>
      <c r="B2" s="263"/>
      <c r="C2" s="263"/>
      <c r="D2" s="263"/>
      <c r="E2" s="263"/>
      <c r="F2" s="263"/>
      <c r="G2" s="263"/>
    </row>
    <row r="4" spans="1:7" ht="29.25" customHeight="1" x14ac:dyDescent="0.25">
      <c r="A4" s="307" t="s">
        <v>446</v>
      </c>
      <c r="B4" s="307"/>
      <c r="C4" s="307"/>
      <c r="D4" s="307"/>
      <c r="E4" s="307"/>
      <c r="F4" s="307"/>
      <c r="G4" s="307"/>
    </row>
    <row r="5" spans="1:7" x14ac:dyDescent="0.25">
      <c r="A5" s="283" t="s">
        <v>85</v>
      </c>
      <c r="B5" s="283" t="s">
        <v>441</v>
      </c>
      <c r="C5" s="283" t="s">
        <v>442</v>
      </c>
      <c r="D5" s="308" t="s">
        <v>443</v>
      </c>
      <c r="E5" s="308"/>
      <c r="F5" s="308" t="s">
        <v>444</v>
      </c>
      <c r="G5" s="308"/>
    </row>
    <row r="6" spans="1:7" s="173" customFormat="1" ht="45" x14ac:dyDescent="0.25">
      <c r="A6" s="283"/>
      <c r="B6" s="283"/>
      <c r="C6" s="283"/>
      <c r="D6" s="107" t="s">
        <v>209</v>
      </c>
      <c r="E6" s="107" t="s">
        <v>445</v>
      </c>
      <c r="F6" s="107" t="s">
        <v>209</v>
      </c>
      <c r="G6" s="107" t="s">
        <v>445</v>
      </c>
    </row>
    <row r="7" spans="1:7" x14ac:dyDescent="0.25">
      <c r="A7" s="7" t="s">
        <v>563</v>
      </c>
      <c r="B7" s="7"/>
      <c r="C7" s="7"/>
      <c r="D7" s="7">
        <v>0</v>
      </c>
      <c r="E7" s="7">
        <v>0</v>
      </c>
      <c r="F7" s="7">
        <v>0</v>
      </c>
      <c r="G7" s="7">
        <v>0</v>
      </c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7"/>
      <c r="B12" s="7"/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</sheetData>
  <mergeCells count="7">
    <mergeCell ref="A2:G2"/>
    <mergeCell ref="A4:G4"/>
    <mergeCell ref="D5:E5"/>
    <mergeCell ref="F5:G5"/>
    <mergeCell ref="C5:C6"/>
    <mergeCell ref="B5:B6"/>
    <mergeCell ref="A5:A6"/>
  </mergeCells>
  <pageMargins left="0.39" right="0.17" top="0.78740157499999996" bottom="0.78740157499999996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"/>
  <sheetViews>
    <sheetView workbookViewId="0">
      <selection activeCell="F6" sqref="F6"/>
    </sheetView>
  </sheetViews>
  <sheetFormatPr defaultRowHeight="15" x14ac:dyDescent="0.25"/>
  <cols>
    <col min="1" max="6" width="22" customWidth="1"/>
  </cols>
  <sheetData>
    <row r="2" spans="1:6" x14ac:dyDescent="0.25">
      <c r="A2" s="263" t="s">
        <v>532</v>
      </c>
      <c r="B2" s="263"/>
      <c r="C2" s="263"/>
      <c r="D2" s="263"/>
      <c r="E2" s="263"/>
      <c r="F2" s="263"/>
    </row>
    <row r="4" spans="1:6" x14ac:dyDescent="0.25">
      <c r="A4" s="302" t="s">
        <v>429</v>
      </c>
      <c r="B4" s="302"/>
      <c r="C4" s="302"/>
      <c r="D4" s="302"/>
      <c r="E4" s="302"/>
      <c r="F4" s="302"/>
    </row>
    <row r="5" spans="1:6" ht="30" x14ac:dyDescent="0.25">
      <c r="A5" s="56" t="s">
        <v>251</v>
      </c>
      <c r="B5" s="56" t="s">
        <v>252</v>
      </c>
      <c r="C5" s="56" t="s">
        <v>42</v>
      </c>
      <c r="D5" s="56" t="s">
        <v>253</v>
      </c>
      <c r="E5" s="56" t="s">
        <v>254</v>
      </c>
      <c r="F5" s="56" t="s">
        <v>255</v>
      </c>
    </row>
    <row r="6" spans="1:6" x14ac:dyDescent="0.25">
      <c r="A6" s="92" t="s">
        <v>563</v>
      </c>
      <c r="B6" s="92"/>
      <c r="C6" s="92"/>
      <c r="D6" s="92">
        <v>0</v>
      </c>
      <c r="E6" s="92">
        <v>0</v>
      </c>
      <c r="F6" s="92">
        <v>0</v>
      </c>
    </row>
    <row r="7" spans="1:6" x14ac:dyDescent="0.25">
      <c r="A7" s="92"/>
      <c r="B7" s="92"/>
      <c r="C7" s="92"/>
      <c r="D7" s="92"/>
      <c r="E7" s="92"/>
      <c r="F7" s="92"/>
    </row>
    <row r="8" spans="1:6" x14ac:dyDescent="0.25">
      <c r="A8" s="92"/>
      <c r="B8" s="92"/>
      <c r="C8" s="92"/>
      <c r="D8" s="92"/>
      <c r="E8" s="92"/>
      <c r="F8" s="92"/>
    </row>
    <row r="9" spans="1:6" x14ac:dyDescent="0.25">
      <c r="A9" s="92"/>
      <c r="B9" s="92"/>
      <c r="C9" s="92"/>
      <c r="D9" s="92"/>
      <c r="E9" s="92"/>
      <c r="F9" s="92"/>
    </row>
    <row r="10" spans="1:6" x14ac:dyDescent="0.25">
      <c r="A10" s="92"/>
      <c r="B10" s="92"/>
      <c r="C10" s="92"/>
      <c r="D10" s="92"/>
      <c r="E10" s="92"/>
      <c r="F10" s="92"/>
    </row>
    <row r="11" spans="1:6" x14ac:dyDescent="0.25">
      <c r="A11" s="92"/>
      <c r="B11" s="92"/>
      <c r="C11" s="92"/>
      <c r="D11" s="92"/>
      <c r="E11" s="92"/>
      <c r="F11" s="92"/>
    </row>
    <row r="12" spans="1:6" x14ac:dyDescent="0.25">
      <c r="A12" s="92"/>
      <c r="B12" s="92"/>
      <c r="C12" s="92"/>
      <c r="D12" s="92"/>
      <c r="E12" s="92"/>
      <c r="F12" s="92"/>
    </row>
    <row r="13" spans="1:6" x14ac:dyDescent="0.25">
      <c r="A13" s="92"/>
      <c r="B13" s="92"/>
      <c r="C13" s="92"/>
      <c r="D13" s="92"/>
      <c r="E13" s="92"/>
      <c r="F13" s="92"/>
    </row>
    <row r="14" spans="1:6" x14ac:dyDescent="0.25">
      <c r="A14" s="92"/>
      <c r="B14" s="92"/>
      <c r="C14" s="92"/>
      <c r="D14" s="92"/>
      <c r="E14" s="92"/>
      <c r="F14" s="92"/>
    </row>
    <row r="15" spans="1:6" x14ac:dyDescent="0.25">
      <c r="A15" s="92"/>
      <c r="B15" s="92"/>
      <c r="C15" s="92"/>
      <c r="D15" s="92"/>
      <c r="E15" s="92"/>
      <c r="F15" s="92"/>
    </row>
    <row r="16" spans="1:6" x14ac:dyDescent="0.25">
      <c r="A16" s="92"/>
      <c r="B16" s="92"/>
      <c r="C16" s="92"/>
      <c r="D16" s="92"/>
      <c r="E16" s="92"/>
      <c r="F16" s="92"/>
    </row>
    <row r="17" spans="1:6" x14ac:dyDescent="0.25">
      <c r="A17" s="92"/>
      <c r="B17" s="92"/>
      <c r="C17" s="92"/>
      <c r="D17" s="92"/>
      <c r="E17" s="92"/>
      <c r="F17" s="92"/>
    </row>
    <row r="18" spans="1:6" x14ac:dyDescent="0.25">
      <c r="A18" s="92"/>
      <c r="B18" s="92"/>
      <c r="C18" s="92"/>
      <c r="D18" s="92"/>
      <c r="E18" s="92"/>
      <c r="F18" s="92"/>
    </row>
    <row r="19" spans="1:6" x14ac:dyDescent="0.25">
      <c r="A19" s="92"/>
      <c r="B19" s="92"/>
      <c r="C19" s="92"/>
      <c r="D19" s="92"/>
      <c r="E19" s="92"/>
      <c r="F19" s="92"/>
    </row>
    <row r="20" spans="1:6" x14ac:dyDescent="0.25">
      <c r="A20" s="92"/>
      <c r="B20" s="92"/>
      <c r="C20" s="92"/>
      <c r="D20" s="92"/>
      <c r="E20" s="92"/>
      <c r="F20" s="92"/>
    </row>
    <row r="21" spans="1:6" x14ac:dyDescent="0.25">
      <c r="A21" s="92"/>
      <c r="B21" s="92"/>
      <c r="C21" s="92"/>
      <c r="D21" s="92"/>
      <c r="E21" s="92"/>
      <c r="F21" s="92"/>
    </row>
    <row r="22" spans="1:6" x14ac:dyDescent="0.25">
      <c r="A22" s="92"/>
      <c r="B22" s="92"/>
      <c r="C22" s="92"/>
      <c r="D22" s="92"/>
      <c r="E22" s="92"/>
      <c r="F22" s="92"/>
    </row>
    <row r="23" spans="1:6" x14ac:dyDescent="0.25">
      <c r="A23" s="92"/>
      <c r="B23" s="92"/>
      <c r="C23" s="92"/>
      <c r="D23" s="92"/>
      <c r="E23" s="92"/>
      <c r="F23" s="92"/>
    </row>
    <row r="24" spans="1:6" x14ac:dyDescent="0.25">
      <c r="A24" s="92"/>
      <c r="B24" s="92"/>
      <c r="C24" s="92"/>
      <c r="D24" s="92"/>
      <c r="E24" s="92"/>
      <c r="F24" s="92"/>
    </row>
    <row r="25" spans="1:6" x14ac:dyDescent="0.25">
      <c r="A25" s="92"/>
      <c r="B25" s="92"/>
      <c r="C25" s="92"/>
      <c r="D25" s="92"/>
      <c r="E25" s="92"/>
      <c r="F25" s="92"/>
    </row>
    <row r="26" spans="1:6" x14ac:dyDescent="0.25">
      <c r="A26" s="92"/>
      <c r="B26" s="92"/>
      <c r="C26" s="92"/>
      <c r="D26" s="92"/>
      <c r="E26" s="92"/>
      <c r="F26" s="92"/>
    </row>
    <row r="27" spans="1:6" x14ac:dyDescent="0.25">
      <c r="A27" s="92"/>
      <c r="B27" s="92"/>
      <c r="C27" s="92"/>
      <c r="D27" s="92"/>
      <c r="E27" s="92"/>
      <c r="F27" s="92"/>
    </row>
    <row r="28" spans="1:6" x14ac:dyDescent="0.25">
      <c r="A28" s="92"/>
      <c r="B28" s="92"/>
      <c r="C28" s="92"/>
      <c r="D28" s="92"/>
      <c r="E28" s="92"/>
      <c r="F28" s="92"/>
    </row>
  </sheetData>
  <mergeCells count="2">
    <mergeCell ref="A4:F4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workbookViewId="0">
      <selection activeCell="B5" sqref="B5"/>
    </sheetView>
  </sheetViews>
  <sheetFormatPr defaultRowHeight="15" x14ac:dyDescent="0.25"/>
  <cols>
    <col min="1" max="1" width="50.7109375" customWidth="1"/>
    <col min="2" max="2" width="30.42578125" customWidth="1"/>
  </cols>
  <sheetData>
    <row r="2" spans="1:2" x14ac:dyDescent="0.25">
      <c r="A2" s="263" t="s">
        <v>533</v>
      </c>
      <c r="B2" s="263"/>
    </row>
    <row r="4" spans="1:2" x14ac:dyDescent="0.25">
      <c r="A4" s="302" t="s">
        <v>268</v>
      </c>
      <c r="B4" s="302"/>
    </row>
    <row r="5" spans="1:2" x14ac:dyDescent="0.25">
      <c r="A5" s="91" t="s">
        <v>264</v>
      </c>
      <c r="B5" s="7"/>
    </row>
    <row r="6" spans="1:2" x14ac:dyDescent="0.25">
      <c r="A6" s="91" t="s">
        <v>89</v>
      </c>
      <c r="B6" s="7">
        <v>0</v>
      </c>
    </row>
    <row r="7" spans="1:2" x14ac:dyDescent="0.25">
      <c r="A7" s="105" t="s">
        <v>265</v>
      </c>
      <c r="B7" s="7">
        <v>0</v>
      </c>
    </row>
    <row r="8" spans="1:2" ht="30" x14ac:dyDescent="0.25">
      <c r="A8" s="88" t="s">
        <v>266</v>
      </c>
      <c r="B8" s="7">
        <v>0</v>
      </c>
    </row>
    <row r="9" spans="1:2" x14ac:dyDescent="0.25">
      <c r="A9" s="91" t="s">
        <v>267</v>
      </c>
      <c r="B9" s="7">
        <v>0</v>
      </c>
    </row>
  </sheetData>
  <mergeCells count="2">
    <mergeCell ref="A4:B4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9"/>
  <sheetViews>
    <sheetView workbookViewId="0">
      <selection activeCell="H14" sqref="H14"/>
    </sheetView>
  </sheetViews>
  <sheetFormatPr defaultRowHeight="15" x14ac:dyDescent="0.25"/>
  <cols>
    <col min="1" max="1" width="25.85546875" customWidth="1"/>
    <col min="2" max="5" width="18.7109375" customWidth="1"/>
  </cols>
  <sheetData>
    <row r="2" spans="1:5" x14ac:dyDescent="0.25">
      <c r="A2" s="263" t="s">
        <v>534</v>
      </c>
      <c r="B2" s="263"/>
      <c r="C2" s="263"/>
      <c r="D2" s="263"/>
      <c r="E2" s="263"/>
    </row>
    <row r="4" spans="1:5" ht="21" customHeight="1" x14ac:dyDescent="0.25">
      <c r="A4" s="307" t="s">
        <v>575</v>
      </c>
      <c r="B4" s="307"/>
      <c r="C4" s="307"/>
      <c r="D4" s="307"/>
    </row>
    <row r="5" spans="1:5" x14ac:dyDescent="0.25">
      <c r="A5" s="309" t="s">
        <v>495</v>
      </c>
      <c r="B5" s="309" t="s">
        <v>32</v>
      </c>
      <c r="C5" s="309" t="s">
        <v>270</v>
      </c>
      <c r="D5" s="309"/>
    </row>
    <row r="6" spans="1:5" x14ac:dyDescent="0.25">
      <c r="A6" s="309"/>
      <c r="B6" s="309"/>
      <c r="C6" s="108" t="s">
        <v>271</v>
      </c>
      <c r="D6" s="108" t="s">
        <v>272</v>
      </c>
    </row>
    <row r="7" spans="1:5" x14ac:dyDescent="0.25">
      <c r="A7" s="109" t="s">
        <v>273</v>
      </c>
      <c r="B7" s="110">
        <v>0</v>
      </c>
      <c r="C7" s="110">
        <v>0</v>
      </c>
      <c r="D7" s="110"/>
    </row>
    <row r="8" spans="1:5" x14ac:dyDescent="0.25">
      <c r="A8" s="109" t="s">
        <v>49</v>
      </c>
      <c r="B8" s="110">
        <v>1025.58</v>
      </c>
      <c r="C8" s="110">
        <v>986.85</v>
      </c>
      <c r="D8" s="110">
        <v>38.729999999999997</v>
      </c>
    </row>
    <row r="9" spans="1:5" x14ac:dyDescent="0.25">
      <c r="A9" s="109" t="s">
        <v>274</v>
      </c>
      <c r="B9" s="110">
        <v>1217.1199999999999</v>
      </c>
      <c r="C9" s="110">
        <v>1178.3900000000001</v>
      </c>
      <c r="D9" s="110">
        <v>38.729999999999997</v>
      </c>
    </row>
    <row r="10" spans="1:5" ht="30" x14ac:dyDescent="0.25">
      <c r="A10" s="109" t="s">
        <v>275</v>
      </c>
      <c r="B10" s="110">
        <v>191.54</v>
      </c>
      <c r="C10" s="110">
        <v>191.54</v>
      </c>
      <c r="D10" s="110">
        <v>0</v>
      </c>
    </row>
    <row r="11" spans="1:5" x14ac:dyDescent="0.25">
      <c r="A11" s="109" t="s">
        <v>276</v>
      </c>
      <c r="B11" s="110">
        <v>191.54</v>
      </c>
      <c r="C11" s="110">
        <v>191.54</v>
      </c>
      <c r="D11" s="110">
        <v>0</v>
      </c>
    </row>
    <row r="14" spans="1:5" ht="24.75" customHeight="1" x14ac:dyDescent="0.25">
      <c r="A14" s="307" t="s">
        <v>284</v>
      </c>
      <c r="B14" s="307"/>
      <c r="C14" s="307"/>
    </row>
    <row r="15" spans="1:5" x14ac:dyDescent="0.25">
      <c r="A15" s="309" t="s">
        <v>277</v>
      </c>
      <c r="B15" s="309" t="s">
        <v>576</v>
      </c>
      <c r="C15" s="309"/>
    </row>
    <row r="16" spans="1:5" x14ac:dyDescent="0.25">
      <c r="A16" s="309"/>
      <c r="B16" s="181" t="s">
        <v>278</v>
      </c>
      <c r="C16" s="181" t="s">
        <v>279</v>
      </c>
    </row>
    <row r="17" spans="1:5" x14ac:dyDescent="0.25">
      <c r="A17" s="111" t="s">
        <v>280</v>
      </c>
      <c r="B17" s="112">
        <v>0</v>
      </c>
      <c r="C17" s="112">
        <v>0</v>
      </c>
    </row>
    <row r="18" spans="1:5" x14ac:dyDescent="0.25">
      <c r="A18" s="111" t="s">
        <v>281</v>
      </c>
      <c r="B18" s="112">
        <v>0</v>
      </c>
      <c r="C18" s="112">
        <v>0</v>
      </c>
    </row>
    <row r="19" spans="1:5" x14ac:dyDescent="0.25">
      <c r="A19" s="111" t="s">
        <v>282</v>
      </c>
      <c r="B19" s="112">
        <v>109.26</v>
      </c>
      <c r="C19" s="112">
        <v>57.04</v>
      </c>
    </row>
    <row r="20" spans="1:5" x14ac:dyDescent="0.25">
      <c r="A20" s="111" t="s">
        <v>283</v>
      </c>
      <c r="B20" s="112">
        <v>82.28</v>
      </c>
      <c r="C20" s="112">
        <v>42.96</v>
      </c>
    </row>
    <row r="21" spans="1:5" x14ac:dyDescent="0.25">
      <c r="A21" s="181" t="s">
        <v>32</v>
      </c>
      <c r="B21" s="113">
        <v>191.54</v>
      </c>
      <c r="C21" s="113">
        <v>100</v>
      </c>
    </row>
    <row r="24" spans="1:5" ht="28.5" customHeight="1" x14ac:dyDescent="0.25">
      <c r="A24" s="307" t="s">
        <v>285</v>
      </c>
      <c r="B24" s="307"/>
      <c r="C24" s="307"/>
      <c r="D24" s="307"/>
      <c r="E24" s="307"/>
    </row>
    <row r="25" spans="1:5" x14ac:dyDescent="0.25">
      <c r="A25" s="309" t="s">
        <v>496</v>
      </c>
      <c r="B25" s="309" t="s">
        <v>143</v>
      </c>
      <c r="C25" s="309"/>
      <c r="D25" s="309"/>
      <c r="E25" s="309"/>
    </row>
    <row r="26" spans="1:5" x14ac:dyDescent="0.25">
      <c r="A26" s="309"/>
      <c r="B26" s="181">
        <v>2020</v>
      </c>
      <c r="C26" s="181">
        <v>2021</v>
      </c>
      <c r="D26" s="181">
        <v>2022</v>
      </c>
      <c r="E26" s="181">
        <v>2023</v>
      </c>
    </row>
    <row r="27" spans="1:5" x14ac:dyDescent="0.25">
      <c r="A27" s="110" t="s">
        <v>497</v>
      </c>
      <c r="B27" s="203">
        <v>977.56</v>
      </c>
      <c r="C27" s="203">
        <v>1311.03</v>
      </c>
      <c r="D27" s="203">
        <v>897.81</v>
      </c>
      <c r="E27" s="203">
        <v>191.54</v>
      </c>
    </row>
    <row r="29" spans="1:5" x14ac:dyDescent="0.25">
      <c r="A29" t="s">
        <v>498</v>
      </c>
    </row>
  </sheetData>
  <mergeCells count="11">
    <mergeCell ref="A2:E2"/>
    <mergeCell ref="A24:E24"/>
    <mergeCell ref="A25:A26"/>
    <mergeCell ref="B25:E25"/>
    <mergeCell ref="A4:D4"/>
    <mergeCell ref="A5:A6"/>
    <mergeCell ref="B5:B6"/>
    <mergeCell ref="C5:D5"/>
    <mergeCell ref="A14:C14"/>
    <mergeCell ref="A15:A16"/>
    <mergeCell ref="B15:C1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6"/>
  <sheetViews>
    <sheetView workbookViewId="0">
      <selection activeCell="C26" sqref="C26"/>
    </sheetView>
  </sheetViews>
  <sheetFormatPr defaultRowHeight="15" x14ac:dyDescent="0.25"/>
  <cols>
    <col min="1" max="1" width="20.5703125" customWidth="1"/>
    <col min="2" max="6" width="17.42578125" customWidth="1"/>
  </cols>
  <sheetData>
    <row r="2" spans="1:6" x14ac:dyDescent="0.25">
      <c r="A2" s="263" t="s">
        <v>516</v>
      </c>
      <c r="B2" s="263"/>
      <c r="C2" s="263"/>
      <c r="D2" s="263"/>
      <c r="E2" s="263"/>
      <c r="F2" s="263"/>
    </row>
    <row r="4" spans="1:6" ht="29.25" customHeight="1" x14ac:dyDescent="0.25">
      <c r="A4" s="264" t="s">
        <v>416</v>
      </c>
      <c r="B4" s="264"/>
      <c r="C4" s="264"/>
      <c r="D4" s="264"/>
      <c r="E4" s="264"/>
      <c r="F4" s="264"/>
    </row>
    <row r="5" spans="1:6" ht="43.5" customHeight="1" x14ac:dyDescent="0.25">
      <c r="A5" s="6" t="s">
        <v>22</v>
      </c>
      <c r="B5" s="165" t="s">
        <v>23</v>
      </c>
      <c r="C5" s="165" t="s">
        <v>24</v>
      </c>
      <c r="D5" s="165" t="s">
        <v>25</v>
      </c>
      <c r="E5" s="165" t="s">
        <v>26</v>
      </c>
      <c r="F5" s="165" t="s">
        <v>27</v>
      </c>
    </row>
    <row r="6" spans="1:6" ht="17.25" customHeight="1" x14ac:dyDescent="0.25">
      <c r="A6" s="192"/>
      <c r="B6" s="193">
        <v>2022</v>
      </c>
      <c r="C6" s="193">
        <v>2023</v>
      </c>
      <c r="D6" s="193">
        <v>2023</v>
      </c>
      <c r="E6" s="193">
        <v>2023</v>
      </c>
      <c r="F6" s="193"/>
    </row>
    <row r="7" spans="1:6" x14ac:dyDescent="0.25">
      <c r="A7" s="7" t="s">
        <v>28</v>
      </c>
      <c r="B7" s="8">
        <v>4860.2299999999996</v>
      </c>
      <c r="C7" s="8">
        <v>4550</v>
      </c>
      <c r="D7" s="8">
        <v>4050</v>
      </c>
      <c r="E7" s="8">
        <v>4534.74</v>
      </c>
      <c r="F7" s="9">
        <v>1.1196999999999999</v>
      </c>
    </row>
    <row r="8" spans="1:6" x14ac:dyDescent="0.25">
      <c r="A8" s="7" t="s">
        <v>29</v>
      </c>
      <c r="B8" s="8">
        <v>5424.23</v>
      </c>
      <c r="C8" s="8">
        <v>3500</v>
      </c>
      <c r="D8" s="8">
        <v>3500</v>
      </c>
      <c r="E8" s="8">
        <v>4685.43</v>
      </c>
      <c r="F8" s="9">
        <v>1.3387</v>
      </c>
    </row>
    <row r="9" spans="1:6" x14ac:dyDescent="0.25">
      <c r="A9" s="7" t="s">
        <v>30</v>
      </c>
      <c r="B9" s="8">
        <v>0</v>
      </c>
      <c r="C9" s="8">
        <v>0</v>
      </c>
      <c r="D9" s="8">
        <v>0</v>
      </c>
      <c r="E9" s="8">
        <v>0</v>
      </c>
      <c r="F9" s="9">
        <v>0</v>
      </c>
    </row>
    <row r="10" spans="1:6" x14ac:dyDescent="0.25">
      <c r="A10" s="7" t="s">
        <v>31</v>
      </c>
      <c r="B10" s="8">
        <v>38.17</v>
      </c>
      <c r="C10" s="8">
        <v>0</v>
      </c>
      <c r="D10" s="8">
        <v>0</v>
      </c>
      <c r="E10" s="8">
        <v>1053.6400000000001</v>
      </c>
      <c r="F10" s="9">
        <v>0</v>
      </c>
    </row>
    <row r="11" spans="1:6" x14ac:dyDescent="0.25">
      <c r="A11" s="10" t="s">
        <v>32</v>
      </c>
      <c r="B11" s="11">
        <f>SUM(B7:B10)</f>
        <v>10322.629999999999</v>
      </c>
      <c r="C11" s="11">
        <f>SUM(C7:C10)</f>
        <v>8050</v>
      </c>
      <c r="D11" s="11">
        <f>SUM(D7:D10)</f>
        <v>7550</v>
      </c>
      <c r="E11" s="11">
        <f>SUM(E7:E10)</f>
        <v>10273.81</v>
      </c>
      <c r="F11" s="12">
        <v>1.3608</v>
      </c>
    </row>
    <row r="14" spans="1:6" ht="36" customHeight="1" x14ac:dyDescent="0.25">
      <c r="A14" s="265" t="s">
        <v>417</v>
      </c>
      <c r="B14" s="264"/>
    </row>
    <row r="15" spans="1:6" x14ac:dyDescent="0.25">
      <c r="A15" s="178" t="s">
        <v>20</v>
      </c>
      <c r="B15" s="178" t="s">
        <v>140</v>
      </c>
    </row>
    <row r="16" spans="1:6" x14ac:dyDescent="0.25">
      <c r="A16" s="180" t="s">
        <v>34</v>
      </c>
      <c r="B16" s="13">
        <v>2409.64</v>
      </c>
    </row>
    <row r="17" spans="1:6" x14ac:dyDescent="0.25">
      <c r="A17" s="180" t="s">
        <v>35</v>
      </c>
      <c r="B17" s="13">
        <v>2091.63</v>
      </c>
    </row>
    <row r="18" spans="1:6" x14ac:dyDescent="0.25">
      <c r="A18" s="180" t="s">
        <v>36</v>
      </c>
      <c r="B18" s="13">
        <v>3339.68</v>
      </c>
    </row>
    <row r="19" spans="1:6" x14ac:dyDescent="0.25">
      <c r="A19" s="180" t="s">
        <v>37</v>
      </c>
      <c r="B19" s="13">
        <v>2432.86</v>
      </c>
    </row>
    <row r="20" spans="1:6" x14ac:dyDescent="0.25">
      <c r="A20" s="178" t="s">
        <v>32</v>
      </c>
      <c r="B20" s="14">
        <f>SUM(B16:B19)</f>
        <v>10273.810000000001</v>
      </c>
    </row>
    <row r="23" spans="1:6" ht="24.75" customHeight="1" x14ac:dyDescent="0.25">
      <c r="A23" s="262" t="s">
        <v>482</v>
      </c>
      <c r="B23" s="262"/>
      <c r="C23" s="262"/>
      <c r="D23" s="262"/>
      <c r="E23" s="262"/>
      <c r="F23" s="262"/>
    </row>
    <row r="24" spans="1:6" x14ac:dyDescent="0.25">
      <c r="A24" s="266"/>
      <c r="B24" s="194" t="s">
        <v>47</v>
      </c>
      <c r="C24" s="194" t="s">
        <v>47</v>
      </c>
      <c r="D24" s="195" t="s">
        <v>48</v>
      </c>
      <c r="E24" s="194" t="s">
        <v>49</v>
      </c>
      <c r="F24" s="194" t="s">
        <v>47</v>
      </c>
    </row>
    <row r="25" spans="1:6" x14ac:dyDescent="0.25">
      <c r="A25" s="266"/>
      <c r="B25" s="196">
        <v>2021</v>
      </c>
      <c r="C25" s="196">
        <v>2022</v>
      </c>
      <c r="D25" s="196">
        <v>2023</v>
      </c>
      <c r="E25" s="196">
        <v>2023</v>
      </c>
      <c r="F25" s="196">
        <v>2023</v>
      </c>
    </row>
    <row r="26" spans="1:6" x14ac:dyDescent="0.25">
      <c r="A26" s="7" t="s">
        <v>483</v>
      </c>
      <c r="B26" s="162">
        <v>3981.37</v>
      </c>
      <c r="C26" s="162">
        <v>4860.2299999999996</v>
      </c>
      <c r="D26" s="162">
        <v>4550</v>
      </c>
      <c r="E26" s="162">
        <v>4050</v>
      </c>
      <c r="F26" s="162">
        <v>4534.74</v>
      </c>
    </row>
  </sheetData>
  <mergeCells count="5">
    <mergeCell ref="A4:F4"/>
    <mergeCell ref="A14:B14"/>
    <mergeCell ref="A23:F23"/>
    <mergeCell ref="A24:A25"/>
    <mergeCell ref="A2:F2"/>
  </mergeCell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3"/>
  <sheetViews>
    <sheetView workbookViewId="0">
      <selection activeCell="A8" sqref="A8"/>
    </sheetView>
  </sheetViews>
  <sheetFormatPr defaultRowHeight="15" x14ac:dyDescent="0.25"/>
  <cols>
    <col min="1" max="1" width="24.5703125" customWidth="1"/>
    <col min="2" max="2" width="35.5703125" customWidth="1"/>
    <col min="3" max="6" width="15" customWidth="1"/>
    <col min="7" max="7" width="45.28515625" customWidth="1"/>
  </cols>
  <sheetData>
    <row r="2" spans="1:7" x14ac:dyDescent="0.25">
      <c r="A2" s="263" t="s">
        <v>535</v>
      </c>
      <c r="B2" s="263"/>
      <c r="C2" s="263"/>
      <c r="D2" s="263"/>
      <c r="E2" s="263"/>
      <c r="F2" s="263"/>
      <c r="G2" s="263"/>
    </row>
    <row r="4" spans="1:7" x14ac:dyDescent="0.25">
      <c r="A4" s="302" t="s">
        <v>295</v>
      </c>
      <c r="B4" s="302"/>
      <c r="C4" s="302"/>
      <c r="D4" s="302"/>
      <c r="E4" s="302"/>
      <c r="F4" s="302"/>
      <c r="G4" s="302"/>
    </row>
    <row r="5" spans="1:7" x14ac:dyDescent="0.25">
      <c r="A5" s="310" t="s">
        <v>287</v>
      </c>
      <c r="B5" s="310" t="s">
        <v>288</v>
      </c>
      <c r="C5" s="311" t="s">
        <v>289</v>
      </c>
      <c r="D5" s="312">
        <v>2023</v>
      </c>
      <c r="E5" s="312"/>
      <c r="F5" s="312"/>
      <c r="G5" s="311" t="s">
        <v>290</v>
      </c>
    </row>
    <row r="6" spans="1:7" x14ac:dyDescent="0.25">
      <c r="A6" s="310"/>
      <c r="B6" s="310"/>
      <c r="C6" s="311"/>
      <c r="D6" s="114" t="s">
        <v>291</v>
      </c>
      <c r="E6" s="114" t="s">
        <v>292</v>
      </c>
      <c r="F6" s="114" t="s">
        <v>293</v>
      </c>
      <c r="G6" s="311"/>
    </row>
    <row r="7" spans="1:7" x14ac:dyDescent="0.25">
      <c r="A7" s="15" t="s">
        <v>577</v>
      </c>
      <c r="B7" s="115" t="s">
        <v>579</v>
      </c>
      <c r="C7" s="115">
        <v>89.3</v>
      </c>
      <c r="D7" s="16">
        <v>89.3</v>
      </c>
      <c r="E7" s="16">
        <v>89.3</v>
      </c>
      <c r="F7" s="16">
        <f t="shared" ref="F7:F13" si="0">D7-E7</f>
        <v>0</v>
      </c>
      <c r="G7" s="115"/>
    </row>
    <row r="8" spans="1:7" ht="24.75" x14ac:dyDescent="0.25">
      <c r="A8" s="15" t="s">
        <v>578</v>
      </c>
      <c r="B8" s="115" t="s">
        <v>580</v>
      </c>
      <c r="C8" s="115">
        <v>0</v>
      </c>
      <c r="D8" s="16">
        <v>325.58</v>
      </c>
      <c r="E8" s="16">
        <v>0</v>
      </c>
      <c r="F8" s="16">
        <f t="shared" si="0"/>
        <v>325.58</v>
      </c>
      <c r="G8" s="15" t="s">
        <v>581</v>
      </c>
    </row>
    <row r="9" spans="1:7" x14ac:dyDescent="0.25">
      <c r="A9" s="15" t="s">
        <v>611</v>
      </c>
      <c r="B9" s="115" t="s">
        <v>582</v>
      </c>
      <c r="C9" s="115">
        <v>102.24</v>
      </c>
      <c r="D9" s="16">
        <v>102.24</v>
      </c>
      <c r="E9" s="16">
        <v>102.24</v>
      </c>
      <c r="F9" s="16">
        <f t="shared" si="0"/>
        <v>0</v>
      </c>
      <c r="G9" s="15"/>
    </row>
    <row r="10" spans="1:7" x14ac:dyDescent="0.25">
      <c r="A10" s="15"/>
      <c r="B10" s="115"/>
      <c r="C10" s="115"/>
      <c r="D10" s="16"/>
      <c r="E10" s="16"/>
      <c r="F10" s="16">
        <f t="shared" si="0"/>
        <v>0</v>
      </c>
      <c r="G10" s="15"/>
    </row>
    <row r="11" spans="1:7" ht="15" customHeight="1" x14ac:dyDescent="0.25">
      <c r="A11" s="15"/>
      <c r="B11" s="115"/>
      <c r="C11" s="115"/>
      <c r="D11" s="16"/>
      <c r="E11" s="16"/>
      <c r="F11" s="16">
        <f t="shared" si="0"/>
        <v>0</v>
      </c>
      <c r="G11" s="15"/>
    </row>
    <row r="12" spans="1:7" x14ac:dyDescent="0.25">
      <c r="A12" s="15"/>
      <c r="B12" s="115"/>
      <c r="C12" s="115"/>
      <c r="D12" s="16"/>
      <c r="E12" s="16"/>
      <c r="F12" s="16">
        <f t="shared" si="0"/>
        <v>0</v>
      </c>
      <c r="G12" s="15"/>
    </row>
    <row r="13" spans="1:7" x14ac:dyDescent="0.25">
      <c r="A13" s="15"/>
      <c r="B13" s="115"/>
      <c r="C13" s="115"/>
      <c r="D13" s="16"/>
      <c r="E13" s="16"/>
      <c r="F13" s="16">
        <f t="shared" si="0"/>
        <v>0</v>
      </c>
      <c r="G13" s="15"/>
    </row>
  </sheetData>
  <mergeCells count="7">
    <mergeCell ref="A2:G2"/>
    <mergeCell ref="A4:G4"/>
    <mergeCell ref="A5:A6"/>
    <mergeCell ref="B5:B6"/>
    <mergeCell ref="C5:C6"/>
    <mergeCell ref="D5:F5"/>
    <mergeCell ref="G5:G6"/>
  </mergeCells>
  <pageMargins left="0.7" right="0.7" top="0.78740157499999996" bottom="0.78740157499999996" header="0.3" footer="0.3"/>
  <pageSetup paperSize="9" scale="9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A7" sqref="A7:A9"/>
    </sheetView>
  </sheetViews>
  <sheetFormatPr defaultRowHeight="15" x14ac:dyDescent="0.25"/>
  <cols>
    <col min="1" max="8" width="16.28515625" customWidth="1"/>
  </cols>
  <sheetData>
    <row r="2" spans="1:8" x14ac:dyDescent="0.25">
      <c r="A2" s="263" t="s">
        <v>536</v>
      </c>
      <c r="B2" s="263"/>
      <c r="C2" s="263"/>
      <c r="D2" s="263"/>
      <c r="E2" s="263"/>
      <c r="F2" s="263"/>
      <c r="G2" s="263"/>
      <c r="H2" s="263"/>
    </row>
    <row r="4" spans="1:8" x14ac:dyDescent="0.25">
      <c r="A4" s="315" t="s">
        <v>303</v>
      </c>
      <c r="B4" s="315"/>
      <c r="C4" s="315"/>
      <c r="D4" s="315"/>
      <c r="E4" s="315"/>
      <c r="F4" s="315"/>
      <c r="G4" s="315"/>
      <c r="H4" s="315"/>
    </row>
    <row r="5" spans="1:8" x14ac:dyDescent="0.25">
      <c r="A5" s="310" t="s">
        <v>296</v>
      </c>
      <c r="B5" s="310" t="s">
        <v>297</v>
      </c>
      <c r="C5" s="316" t="s">
        <v>298</v>
      </c>
      <c r="D5" s="311" t="s">
        <v>299</v>
      </c>
      <c r="E5" s="312" t="s">
        <v>50</v>
      </c>
      <c r="F5" s="312"/>
      <c r="G5" s="312"/>
      <c r="H5" s="311" t="s">
        <v>290</v>
      </c>
    </row>
    <row r="6" spans="1:8" x14ac:dyDescent="0.25">
      <c r="A6" s="310"/>
      <c r="B6" s="310"/>
      <c r="C6" s="317"/>
      <c r="D6" s="311"/>
      <c r="E6" s="114" t="s">
        <v>291</v>
      </c>
      <c r="F6" s="114" t="s">
        <v>292</v>
      </c>
      <c r="G6" s="114" t="s">
        <v>293</v>
      </c>
      <c r="H6" s="311"/>
    </row>
    <row r="7" spans="1:8" x14ac:dyDescent="0.25">
      <c r="A7" s="313" t="s">
        <v>583</v>
      </c>
      <c r="B7" s="313"/>
      <c r="C7" s="116" t="s">
        <v>300</v>
      </c>
      <c r="D7" s="16"/>
      <c r="E7" s="16"/>
      <c r="F7" s="16"/>
      <c r="G7" s="16">
        <f>E7-F7</f>
        <v>0</v>
      </c>
      <c r="H7" s="314"/>
    </row>
    <row r="8" spans="1:8" x14ac:dyDescent="0.25">
      <c r="A8" s="313"/>
      <c r="B8" s="313"/>
      <c r="C8" s="116" t="s">
        <v>301</v>
      </c>
      <c r="D8" s="16"/>
      <c r="E8" s="16"/>
      <c r="F8" s="16"/>
      <c r="G8" s="16">
        <f>E8-F8</f>
        <v>0</v>
      </c>
      <c r="H8" s="314"/>
    </row>
    <row r="9" spans="1:8" x14ac:dyDescent="0.25">
      <c r="A9" s="313"/>
      <c r="B9" s="313"/>
      <c r="C9" s="116" t="s">
        <v>302</v>
      </c>
      <c r="D9" s="16">
        <f>D7+D8</f>
        <v>0</v>
      </c>
      <c r="E9" s="16">
        <f t="shared" ref="E9:G9" si="0">E7+E8</f>
        <v>0</v>
      </c>
      <c r="F9" s="16">
        <f t="shared" si="0"/>
        <v>0</v>
      </c>
      <c r="G9" s="16">
        <f t="shared" si="0"/>
        <v>0</v>
      </c>
      <c r="H9" s="314"/>
    </row>
    <row r="10" spans="1:8" x14ac:dyDescent="0.25">
      <c r="A10" s="313"/>
      <c r="B10" s="313"/>
      <c r="C10" s="116" t="s">
        <v>300</v>
      </c>
      <c r="D10" s="16"/>
      <c r="E10" s="16"/>
      <c r="F10" s="16"/>
      <c r="G10" s="16">
        <f>E10-F10</f>
        <v>0</v>
      </c>
      <c r="H10" s="314"/>
    </row>
    <row r="11" spans="1:8" x14ac:dyDescent="0.25">
      <c r="A11" s="313"/>
      <c r="B11" s="313"/>
      <c r="C11" s="116" t="s">
        <v>301</v>
      </c>
      <c r="D11" s="16"/>
      <c r="E11" s="16"/>
      <c r="F11" s="16"/>
      <c r="G11" s="16">
        <f>E11-F11</f>
        <v>0</v>
      </c>
      <c r="H11" s="314"/>
    </row>
    <row r="12" spans="1:8" x14ac:dyDescent="0.25">
      <c r="A12" s="313"/>
      <c r="B12" s="313"/>
      <c r="C12" s="116" t="s">
        <v>302</v>
      </c>
      <c r="D12" s="16">
        <f>D10+D11</f>
        <v>0</v>
      </c>
      <c r="E12" s="16">
        <f t="shared" ref="E12:G12" si="1">E10+E11</f>
        <v>0</v>
      </c>
      <c r="F12" s="16">
        <f t="shared" si="1"/>
        <v>0</v>
      </c>
      <c r="G12" s="16">
        <f t="shared" si="1"/>
        <v>0</v>
      </c>
      <c r="H12" s="314"/>
    </row>
    <row r="13" spans="1:8" x14ac:dyDescent="0.25">
      <c r="A13" s="313"/>
      <c r="B13" s="313"/>
      <c r="C13" s="116" t="s">
        <v>300</v>
      </c>
      <c r="D13" s="16"/>
      <c r="E13" s="16"/>
      <c r="F13" s="16"/>
      <c r="G13" s="16">
        <f>E13-F13</f>
        <v>0</v>
      </c>
      <c r="H13" s="314"/>
    </row>
    <row r="14" spans="1:8" x14ac:dyDescent="0.25">
      <c r="A14" s="313"/>
      <c r="B14" s="313"/>
      <c r="C14" s="116" t="s">
        <v>301</v>
      </c>
      <c r="D14" s="16"/>
      <c r="E14" s="16"/>
      <c r="F14" s="16"/>
      <c r="G14" s="16">
        <f>E14-F14</f>
        <v>0</v>
      </c>
      <c r="H14" s="314"/>
    </row>
    <row r="15" spans="1:8" x14ac:dyDescent="0.25">
      <c r="A15" s="313"/>
      <c r="B15" s="313"/>
      <c r="C15" s="116" t="s">
        <v>302</v>
      </c>
      <c r="D15" s="16">
        <f>D13+D14</f>
        <v>0</v>
      </c>
      <c r="E15" s="16">
        <f t="shared" ref="E15:G15" si="2">E13+E14</f>
        <v>0</v>
      </c>
      <c r="F15" s="16">
        <f t="shared" si="2"/>
        <v>0</v>
      </c>
      <c r="G15" s="16">
        <f t="shared" si="2"/>
        <v>0</v>
      </c>
      <c r="H15" s="314"/>
    </row>
    <row r="16" spans="1:8" x14ac:dyDescent="0.25">
      <c r="A16" s="313"/>
      <c r="B16" s="313"/>
      <c r="C16" s="116" t="s">
        <v>300</v>
      </c>
      <c r="D16" s="16"/>
      <c r="E16" s="16"/>
      <c r="F16" s="16"/>
      <c r="G16" s="16">
        <f>E16-F16</f>
        <v>0</v>
      </c>
      <c r="H16" s="314"/>
    </row>
    <row r="17" spans="1:8" x14ac:dyDescent="0.25">
      <c r="A17" s="313"/>
      <c r="B17" s="313"/>
      <c r="C17" s="116" t="s">
        <v>301</v>
      </c>
      <c r="D17" s="16"/>
      <c r="E17" s="16"/>
      <c r="F17" s="16"/>
      <c r="G17" s="16">
        <f>E17-F17</f>
        <v>0</v>
      </c>
      <c r="H17" s="314"/>
    </row>
    <row r="18" spans="1:8" x14ac:dyDescent="0.25">
      <c r="A18" s="313"/>
      <c r="B18" s="313"/>
      <c r="C18" s="116" t="s">
        <v>302</v>
      </c>
      <c r="D18" s="16">
        <f>D16+D17</f>
        <v>0</v>
      </c>
      <c r="E18" s="16">
        <f t="shared" ref="E18:G18" si="3">E16+E17</f>
        <v>0</v>
      </c>
      <c r="F18" s="16">
        <f t="shared" si="3"/>
        <v>0</v>
      </c>
      <c r="G18" s="16">
        <f t="shared" si="3"/>
        <v>0</v>
      </c>
      <c r="H18" s="314"/>
    </row>
    <row r="19" spans="1:8" x14ac:dyDescent="0.25">
      <c r="A19" s="313"/>
      <c r="B19" s="313"/>
      <c r="C19" s="116" t="s">
        <v>300</v>
      </c>
      <c r="D19" s="16"/>
      <c r="E19" s="16"/>
      <c r="F19" s="16"/>
      <c r="G19" s="16">
        <f>E19-F19</f>
        <v>0</v>
      </c>
      <c r="H19" s="314"/>
    </row>
    <row r="20" spans="1:8" x14ac:dyDescent="0.25">
      <c r="A20" s="313"/>
      <c r="B20" s="313"/>
      <c r="C20" s="116" t="s">
        <v>301</v>
      </c>
      <c r="D20" s="16"/>
      <c r="E20" s="16"/>
      <c r="F20" s="16"/>
      <c r="G20" s="16">
        <f>E20-F20</f>
        <v>0</v>
      </c>
      <c r="H20" s="314"/>
    </row>
    <row r="21" spans="1:8" x14ac:dyDescent="0.25">
      <c r="A21" s="313"/>
      <c r="B21" s="313"/>
      <c r="C21" s="116" t="s">
        <v>302</v>
      </c>
      <c r="D21" s="16">
        <f>D19+D20</f>
        <v>0</v>
      </c>
      <c r="E21" s="16">
        <f t="shared" ref="E21:G21" si="4">E19+E20</f>
        <v>0</v>
      </c>
      <c r="F21" s="16">
        <f t="shared" si="4"/>
        <v>0</v>
      </c>
      <c r="G21" s="16">
        <f t="shared" si="4"/>
        <v>0</v>
      </c>
      <c r="H21" s="314"/>
    </row>
  </sheetData>
  <mergeCells count="23">
    <mergeCell ref="A2:H2"/>
    <mergeCell ref="H5:H6"/>
    <mergeCell ref="A5:A6"/>
    <mergeCell ref="B5:B6"/>
    <mergeCell ref="C5:C6"/>
    <mergeCell ref="D5:D6"/>
    <mergeCell ref="E5:G5"/>
    <mergeCell ref="A19:A21"/>
    <mergeCell ref="B19:B21"/>
    <mergeCell ref="H19:H21"/>
    <mergeCell ref="A4:H4"/>
    <mergeCell ref="A13:A15"/>
    <mergeCell ref="B13:B15"/>
    <mergeCell ref="H13:H15"/>
    <mergeCell ref="A16:A18"/>
    <mergeCell ref="B16:B18"/>
    <mergeCell ref="H16:H18"/>
    <mergeCell ref="A7:A9"/>
    <mergeCell ref="B7:B9"/>
    <mergeCell ref="H7:H9"/>
    <mergeCell ref="A10:A12"/>
    <mergeCell ref="B10:B12"/>
    <mergeCell ref="H10:H12"/>
  </mergeCell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B2" sqref="B2"/>
    </sheetView>
  </sheetViews>
  <sheetFormatPr defaultRowHeight="15" x14ac:dyDescent="0.25"/>
  <cols>
    <col min="1" max="1" width="33.140625" customWidth="1"/>
    <col min="2" max="2" width="32.140625" customWidth="1"/>
    <col min="3" max="6" width="19.5703125" customWidth="1"/>
  </cols>
  <sheetData>
    <row r="1" spans="1:6" x14ac:dyDescent="0.25">
      <c r="A1" s="263" t="s">
        <v>537</v>
      </c>
      <c r="B1" s="263"/>
      <c r="C1" s="263"/>
      <c r="D1" s="263"/>
      <c r="E1" s="263"/>
      <c r="F1" s="263"/>
    </row>
    <row r="2" spans="1:6" x14ac:dyDescent="0.25">
      <c r="B2" t="s">
        <v>584</v>
      </c>
    </row>
    <row r="4" spans="1:6" x14ac:dyDescent="0.25">
      <c r="A4" s="88" t="s">
        <v>311</v>
      </c>
      <c r="B4" s="88" t="s">
        <v>312</v>
      </c>
    </row>
    <row r="5" spans="1:6" x14ac:dyDescent="0.25">
      <c r="A5" s="117" t="s">
        <v>313</v>
      </c>
      <c r="B5" s="118"/>
    </row>
    <row r="6" spans="1:6" x14ac:dyDescent="0.25">
      <c r="A6" s="119" t="s">
        <v>314</v>
      </c>
      <c r="B6" s="118"/>
    </row>
    <row r="7" spans="1:6" x14ac:dyDescent="0.25">
      <c r="A7" s="119" t="s">
        <v>315</v>
      </c>
      <c r="B7" s="118"/>
    </row>
    <row r="8" spans="1:6" x14ac:dyDescent="0.25">
      <c r="A8" s="119"/>
      <c r="B8" s="118"/>
    </row>
    <row r="9" spans="1:6" x14ac:dyDescent="0.25">
      <c r="A9" s="117" t="s">
        <v>316</v>
      </c>
      <c r="B9" s="118"/>
    </row>
    <row r="10" spans="1:6" x14ac:dyDescent="0.25">
      <c r="A10" s="119" t="s">
        <v>317</v>
      </c>
      <c r="B10" s="118"/>
    </row>
    <row r="11" spans="1:6" x14ac:dyDescent="0.25">
      <c r="A11" s="119" t="s">
        <v>315</v>
      </c>
      <c r="B11" s="118"/>
    </row>
    <row r="14" spans="1:6" x14ac:dyDescent="0.25">
      <c r="A14" s="302" t="s">
        <v>322</v>
      </c>
      <c r="B14" s="302"/>
      <c r="C14" s="302"/>
      <c r="D14" s="302"/>
      <c r="E14" s="302"/>
      <c r="F14" s="302"/>
    </row>
    <row r="15" spans="1:6" ht="28.5" x14ac:dyDescent="0.25">
      <c r="A15" s="321" t="s">
        <v>319</v>
      </c>
      <c r="B15" s="321"/>
      <c r="C15" s="120" t="s">
        <v>10</v>
      </c>
      <c r="D15" s="120" t="s">
        <v>12</v>
      </c>
      <c r="E15" s="120" t="s">
        <v>13</v>
      </c>
      <c r="F15" s="120" t="s">
        <v>9</v>
      </c>
    </row>
    <row r="16" spans="1:6" x14ac:dyDescent="0.25">
      <c r="A16" s="322" t="s">
        <v>52</v>
      </c>
      <c r="B16" s="322"/>
      <c r="C16" s="121"/>
      <c r="D16" s="121"/>
      <c r="E16" s="121"/>
      <c r="F16" s="121"/>
    </row>
    <row r="17" spans="1:6" ht="30" x14ac:dyDescent="0.25">
      <c r="A17" s="323" t="s">
        <v>106</v>
      </c>
      <c r="B17" s="122" t="s">
        <v>320</v>
      </c>
      <c r="C17" s="122"/>
      <c r="D17" s="122"/>
      <c r="E17" s="122"/>
      <c r="F17" s="122"/>
    </row>
    <row r="18" spans="1:6" x14ac:dyDescent="0.25">
      <c r="A18" s="323"/>
      <c r="B18" s="122" t="s">
        <v>321</v>
      </c>
      <c r="C18" s="122"/>
      <c r="D18" s="122"/>
      <c r="E18" s="122"/>
      <c r="F18" s="122"/>
    </row>
    <row r="19" spans="1:6" x14ac:dyDescent="0.25">
      <c r="A19" s="322" t="s">
        <v>57</v>
      </c>
      <c r="B19" s="322"/>
      <c r="C19" s="121"/>
      <c r="D19" s="121"/>
      <c r="E19" s="121"/>
      <c r="F19" s="121"/>
    </row>
    <row r="22" spans="1:6" x14ac:dyDescent="0.25">
      <c r="A22" s="318" t="s">
        <v>323</v>
      </c>
      <c r="B22" s="318"/>
      <c r="C22" s="318"/>
      <c r="D22" s="318"/>
      <c r="E22" s="318"/>
    </row>
    <row r="23" spans="1:6" x14ac:dyDescent="0.25">
      <c r="A23" s="318" t="s">
        <v>311</v>
      </c>
      <c r="B23" s="319" t="s">
        <v>222</v>
      </c>
      <c r="C23" s="319" t="s">
        <v>324</v>
      </c>
      <c r="D23" s="319" t="s">
        <v>325</v>
      </c>
      <c r="E23" s="319" t="s">
        <v>326</v>
      </c>
    </row>
    <row r="24" spans="1:6" x14ac:dyDescent="0.25">
      <c r="A24" s="318"/>
      <c r="B24" s="320"/>
      <c r="C24" s="320"/>
      <c r="D24" s="320"/>
      <c r="E24" s="320"/>
    </row>
    <row r="25" spans="1:6" x14ac:dyDescent="0.25">
      <c r="A25" s="220" t="s">
        <v>327</v>
      </c>
      <c r="B25" s="221"/>
      <c r="C25" s="221"/>
      <c r="D25" s="221"/>
      <c r="E25" s="221"/>
    </row>
    <row r="26" spans="1:6" x14ac:dyDescent="0.25">
      <c r="A26" s="222" t="s">
        <v>328</v>
      </c>
      <c r="B26" s="100"/>
      <c r="C26" s="100"/>
      <c r="D26" s="100"/>
      <c r="E26" s="100"/>
    </row>
    <row r="27" spans="1:6" x14ac:dyDescent="0.25">
      <c r="A27" s="222" t="s">
        <v>329</v>
      </c>
      <c r="B27" s="100"/>
      <c r="C27" s="100"/>
      <c r="D27" s="100"/>
      <c r="E27" s="100"/>
    </row>
    <row r="28" spans="1:6" x14ac:dyDescent="0.25">
      <c r="A28" s="220" t="s">
        <v>330</v>
      </c>
      <c r="B28" s="221"/>
      <c r="C28" s="221"/>
      <c r="D28" s="221"/>
      <c r="E28" s="221"/>
    </row>
    <row r="29" spans="1:6" x14ac:dyDescent="0.25">
      <c r="A29" s="222" t="s">
        <v>328</v>
      </c>
      <c r="B29" s="100"/>
      <c r="C29" s="100"/>
      <c r="D29" s="100"/>
      <c r="E29" s="100"/>
    </row>
    <row r="30" spans="1:6" x14ac:dyDescent="0.25">
      <c r="A30" s="222" t="s">
        <v>329</v>
      </c>
      <c r="B30" s="100"/>
      <c r="C30" s="100"/>
      <c r="D30" s="100"/>
      <c r="E30" s="100"/>
    </row>
  </sheetData>
  <mergeCells count="12">
    <mergeCell ref="A1:F1"/>
    <mergeCell ref="A15:B15"/>
    <mergeCell ref="A16:B16"/>
    <mergeCell ref="A17:A18"/>
    <mergeCell ref="A19:B19"/>
    <mergeCell ref="A14:F14"/>
    <mergeCell ref="A22:E22"/>
    <mergeCell ref="A23:A24"/>
    <mergeCell ref="B23:B24"/>
    <mergeCell ref="C23:C24"/>
    <mergeCell ref="D23:D24"/>
    <mergeCell ref="E23:E24"/>
  </mergeCells>
  <pageMargins left="0.7" right="0.7" top="0.48" bottom="0.78740157499999996" header="0.3" footer="0.3"/>
  <pageSetup paperSize="9" scale="9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H9" sqref="H9"/>
    </sheetView>
  </sheetViews>
  <sheetFormatPr defaultRowHeight="15" x14ac:dyDescent="0.25"/>
  <cols>
    <col min="1" max="1" width="38.28515625" customWidth="1"/>
    <col min="2" max="6" width="16.28515625" customWidth="1"/>
    <col min="7" max="7" width="14" customWidth="1"/>
    <col min="8" max="8" width="28.7109375" customWidth="1"/>
  </cols>
  <sheetData>
    <row r="1" spans="1:8" x14ac:dyDescent="0.25">
      <c r="A1" s="263" t="s">
        <v>538</v>
      </c>
      <c r="B1" s="263"/>
      <c r="C1" s="263"/>
      <c r="D1" s="263"/>
      <c r="E1" s="263"/>
      <c r="F1" s="263"/>
      <c r="G1" s="263"/>
      <c r="H1" s="263"/>
    </row>
    <row r="3" spans="1:8" x14ac:dyDescent="0.25">
      <c r="A3" s="302" t="s">
        <v>339</v>
      </c>
      <c r="B3" s="302"/>
      <c r="C3" s="302"/>
      <c r="D3" s="302"/>
      <c r="E3" s="302"/>
      <c r="F3" s="302"/>
      <c r="G3" s="302"/>
      <c r="H3" s="302"/>
    </row>
    <row r="4" spans="1:8" x14ac:dyDescent="0.25">
      <c r="A4" s="324" t="s">
        <v>331</v>
      </c>
      <c r="B4" s="324" t="s">
        <v>585</v>
      </c>
      <c r="C4" s="324" t="s">
        <v>332</v>
      </c>
      <c r="D4" s="324" t="s">
        <v>586</v>
      </c>
      <c r="E4" s="324" t="s">
        <v>333</v>
      </c>
      <c r="F4" s="324"/>
      <c r="G4" s="324" t="s">
        <v>589</v>
      </c>
      <c r="H4" s="324" t="s">
        <v>340</v>
      </c>
    </row>
    <row r="5" spans="1:8" ht="45" x14ac:dyDescent="0.25">
      <c r="A5" s="324"/>
      <c r="B5" s="324"/>
      <c r="C5" s="324"/>
      <c r="D5" s="324"/>
      <c r="E5" s="123" t="s">
        <v>587</v>
      </c>
      <c r="F5" s="124" t="s">
        <v>588</v>
      </c>
      <c r="G5" s="324"/>
      <c r="H5" s="324"/>
    </row>
    <row r="6" spans="1:8" x14ac:dyDescent="0.25">
      <c r="A6" s="125" t="s">
        <v>334</v>
      </c>
      <c r="B6" s="126">
        <v>1237.71</v>
      </c>
      <c r="C6" s="126">
        <v>55.76</v>
      </c>
      <c r="D6" s="126">
        <v>848.64</v>
      </c>
      <c r="E6" s="126">
        <v>356.87</v>
      </c>
      <c r="F6" s="126">
        <v>31.64</v>
      </c>
      <c r="G6" s="125">
        <v>880.28</v>
      </c>
      <c r="H6" s="125"/>
    </row>
    <row r="7" spans="1:8" x14ac:dyDescent="0.25">
      <c r="A7" s="127" t="s">
        <v>104</v>
      </c>
      <c r="B7" s="128"/>
      <c r="C7" s="128"/>
      <c r="D7" s="128"/>
      <c r="E7" s="128"/>
      <c r="F7" s="128"/>
      <c r="G7" s="127"/>
      <c r="H7" s="127"/>
    </row>
    <row r="8" spans="1:8" ht="30" x14ac:dyDescent="0.25">
      <c r="A8" s="129" t="s">
        <v>335</v>
      </c>
      <c r="B8" s="130">
        <v>196.84</v>
      </c>
      <c r="C8" s="130">
        <v>0</v>
      </c>
      <c r="D8" s="130">
        <v>0</v>
      </c>
      <c r="E8" s="130">
        <v>165.19</v>
      </c>
      <c r="F8" s="130">
        <v>31.64</v>
      </c>
      <c r="G8" s="37">
        <v>31.64</v>
      </c>
      <c r="H8" s="37" t="s">
        <v>619</v>
      </c>
    </row>
    <row r="9" spans="1:8" ht="30" x14ac:dyDescent="0.25">
      <c r="A9" s="129" t="s">
        <v>336</v>
      </c>
      <c r="B9" s="130">
        <v>1040.24</v>
      </c>
      <c r="C9" s="130">
        <v>55.76</v>
      </c>
      <c r="D9" s="130">
        <v>848.64</v>
      </c>
      <c r="E9" s="130">
        <v>191.54</v>
      </c>
      <c r="F9" s="130">
        <v>0</v>
      </c>
      <c r="G9" s="37">
        <v>848.64</v>
      </c>
      <c r="H9" s="37" t="s">
        <v>621</v>
      </c>
    </row>
    <row r="10" spans="1:8" x14ac:dyDescent="0.25">
      <c r="A10" s="125" t="s">
        <v>337</v>
      </c>
      <c r="B10" s="126">
        <v>534.34</v>
      </c>
      <c r="C10" s="126">
        <v>0</v>
      </c>
      <c r="D10" s="126">
        <v>0</v>
      </c>
      <c r="E10" s="126">
        <v>534.35</v>
      </c>
      <c r="F10" s="126">
        <v>0.92</v>
      </c>
      <c r="G10" s="125">
        <v>0.92</v>
      </c>
      <c r="H10" s="125" t="s">
        <v>618</v>
      </c>
    </row>
    <row r="11" spans="1:8" x14ac:dyDescent="0.25">
      <c r="A11" s="131" t="s">
        <v>32</v>
      </c>
      <c r="B11" s="62">
        <v>1771.56</v>
      </c>
      <c r="C11" s="62">
        <v>55.76</v>
      </c>
      <c r="D11" s="62">
        <v>848.64</v>
      </c>
      <c r="E11" s="62">
        <v>891.21</v>
      </c>
      <c r="F11" s="62">
        <v>31.64</v>
      </c>
      <c r="G11" s="131">
        <v>880.29</v>
      </c>
      <c r="H11" s="131"/>
    </row>
    <row r="12" spans="1:8" x14ac:dyDescent="0.25">
      <c r="A12" s="132" t="s">
        <v>338</v>
      </c>
      <c r="B12" s="133"/>
      <c r="C12" s="133"/>
      <c r="D12" s="133"/>
      <c r="E12" s="133"/>
      <c r="F12" s="133"/>
      <c r="G12" s="134"/>
      <c r="H12" s="134"/>
    </row>
    <row r="15" spans="1:8" x14ac:dyDescent="0.25">
      <c r="A15" s="302" t="s">
        <v>590</v>
      </c>
      <c r="B15" s="302"/>
      <c r="C15" s="302"/>
      <c r="D15" s="302"/>
      <c r="E15" s="302"/>
    </row>
    <row r="16" spans="1:8" ht="45.75" thickBot="1" x14ac:dyDescent="0.3">
      <c r="A16" s="62" t="s">
        <v>42</v>
      </c>
      <c r="B16" s="62" t="s">
        <v>341</v>
      </c>
      <c r="C16" s="62" t="s">
        <v>342</v>
      </c>
      <c r="D16" s="62" t="s">
        <v>343</v>
      </c>
      <c r="E16" s="62" t="s">
        <v>344</v>
      </c>
    </row>
    <row r="17" spans="1:5" ht="15.75" thickBot="1" x14ac:dyDescent="0.3">
      <c r="A17" s="240">
        <v>6125</v>
      </c>
      <c r="B17" s="241">
        <v>4100000</v>
      </c>
      <c r="C17" s="241">
        <v>55</v>
      </c>
      <c r="D17" s="241" t="s">
        <v>591</v>
      </c>
      <c r="E17" s="241" t="s">
        <v>592</v>
      </c>
    </row>
    <row r="18" spans="1:5" ht="15.75" thickBot="1" x14ac:dyDescent="0.3">
      <c r="A18" s="242">
        <v>6121</v>
      </c>
      <c r="B18" s="243">
        <v>4100000</v>
      </c>
      <c r="C18" s="243">
        <v>0.76</v>
      </c>
      <c r="D18" s="243" t="s">
        <v>593</v>
      </c>
      <c r="E18" s="243" t="s">
        <v>592</v>
      </c>
    </row>
    <row r="19" spans="1:5" x14ac:dyDescent="0.25">
      <c r="A19" s="135"/>
      <c r="B19" s="135"/>
      <c r="C19" s="135"/>
      <c r="D19" s="135"/>
      <c r="E19" s="135"/>
    </row>
    <row r="20" spans="1:5" x14ac:dyDescent="0.25">
      <c r="A20" s="135"/>
      <c r="B20" s="135"/>
      <c r="C20" s="135"/>
      <c r="D20" s="135"/>
      <c r="E20" s="135"/>
    </row>
    <row r="21" spans="1:5" x14ac:dyDescent="0.25">
      <c r="A21" s="135"/>
      <c r="B21" s="135"/>
      <c r="C21" s="135"/>
      <c r="D21" s="135"/>
      <c r="E21" s="135"/>
    </row>
    <row r="22" spans="1:5" x14ac:dyDescent="0.25">
      <c r="A22" s="135"/>
      <c r="B22" s="135"/>
      <c r="C22" s="135"/>
      <c r="D22" s="135"/>
      <c r="E22" s="135"/>
    </row>
    <row r="23" spans="1:5" x14ac:dyDescent="0.25">
      <c r="A23" s="135"/>
      <c r="B23" s="135"/>
      <c r="C23" s="135"/>
      <c r="D23" s="135"/>
      <c r="E23" s="135"/>
    </row>
  </sheetData>
  <mergeCells count="10">
    <mergeCell ref="A1:H1"/>
    <mergeCell ref="G4:G5"/>
    <mergeCell ref="H4:H5"/>
    <mergeCell ref="A3:H3"/>
    <mergeCell ref="A15:E15"/>
    <mergeCell ref="A4:A5"/>
    <mergeCell ref="B4:B5"/>
    <mergeCell ref="C4:C5"/>
    <mergeCell ref="D4:D5"/>
    <mergeCell ref="E4:F4"/>
  </mergeCells>
  <pageMargins left="0.17" right="0.17" top="0.78740157499999996" bottom="0.78740157499999996" header="0.3" footer="0.3"/>
  <pageSetup paperSize="9" scale="8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5"/>
  <sheetViews>
    <sheetView workbookViewId="0">
      <selection activeCell="E9" sqref="E9"/>
    </sheetView>
  </sheetViews>
  <sheetFormatPr defaultRowHeight="15" x14ac:dyDescent="0.25"/>
  <cols>
    <col min="1" max="1" width="17.5703125" customWidth="1"/>
    <col min="2" max="2" width="26.85546875" customWidth="1"/>
    <col min="3" max="3" width="48" customWidth="1"/>
    <col min="4" max="4" width="23.7109375" customWidth="1"/>
    <col min="5" max="5" width="17.5703125" customWidth="1"/>
    <col min="6" max="6" width="42.5703125" customWidth="1"/>
    <col min="7" max="7" width="11.140625" customWidth="1"/>
    <col min="8" max="8" width="14.7109375" customWidth="1"/>
    <col min="9" max="10" width="13.5703125" customWidth="1"/>
    <col min="11" max="12" width="10.42578125" customWidth="1"/>
    <col min="13" max="13" width="39.42578125" customWidth="1"/>
  </cols>
  <sheetData>
    <row r="2" spans="1:13" x14ac:dyDescent="0.25">
      <c r="A2" s="263" t="s">
        <v>539</v>
      </c>
      <c r="B2" s="263"/>
      <c r="C2" s="263"/>
      <c r="D2" s="263"/>
      <c r="E2" s="263"/>
      <c r="F2" s="263"/>
    </row>
    <row r="4" spans="1:13" ht="15.75" x14ac:dyDescent="0.25">
      <c r="A4" s="325" t="s">
        <v>439</v>
      </c>
      <c r="B4" s="326"/>
      <c r="C4" s="326"/>
      <c r="D4" s="326"/>
      <c r="E4" s="326"/>
      <c r="F4" s="327"/>
      <c r="M4" s="136"/>
    </row>
    <row r="5" spans="1:13" ht="26.25" thickBot="1" x14ac:dyDescent="0.3">
      <c r="A5" s="171" t="s">
        <v>434</v>
      </c>
      <c r="B5" s="171" t="s">
        <v>85</v>
      </c>
      <c r="C5" s="171" t="s">
        <v>435</v>
      </c>
      <c r="D5" s="171" t="s">
        <v>436</v>
      </c>
      <c r="E5" s="171" t="s">
        <v>437</v>
      </c>
      <c r="F5" s="172" t="s">
        <v>438</v>
      </c>
      <c r="M5" s="93"/>
    </row>
    <row r="6" spans="1:13" ht="24.75" thickBot="1" x14ac:dyDescent="0.3">
      <c r="A6" s="255">
        <v>3360035</v>
      </c>
      <c r="B6" s="170" t="s">
        <v>563</v>
      </c>
      <c r="C6" s="256" t="s">
        <v>612</v>
      </c>
      <c r="D6" s="256">
        <v>5132</v>
      </c>
      <c r="E6" s="256" t="s">
        <v>615</v>
      </c>
      <c r="F6" s="258">
        <v>0</v>
      </c>
      <c r="M6" s="93"/>
    </row>
    <row r="7" spans="1:13" ht="24.75" thickBot="1" x14ac:dyDescent="0.3">
      <c r="A7" s="255">
        <v>3360035</v>
      </c>
      <c r="B7" s="170" t="s">
        <v>563</v>
      </c>
      <c r="C7" s="257" t="s">
        <v>613</v>
      </c>
      <c r="D7" s="257">
        <v>5133</v>
      </c>
      <c r="E7" s="257" t="s">
        <v>616</v>
      </c>
      <c r="F7" s="258">
        <v>0</v>
      </c>
      <c r="M7" s="93"/>
    </row>
    <row r="8" spans="1:13" ht="24" x14ac:dyDescent="0.25">
      <c r="A8" s="255">
        <v>3360035</v>
      </c>
      <c r="B8" s="170" t="s">
        <v>563</v>
      </c>
      <c r="C8" s="257" t="s">
        <v>614</v>
      </c>
      <c r="D8" s="257">
        <v>5139</v>
      </c>
      <c r="E8" s="257" t="s">
        <v>617</v>
      </c>
      <c r="F8" s="258">
        <v>0</v>
      </c>
      <c r="M8" s="93"/>
    </row>
    <row r="9" spans="1:13" x14ac:dyDescent="0.25">
      <c r="A9" s="170"/>
      <c r="B9" s="170"/>
      <c r="C9" s="170"/>
      <c r="D9" s="170"/>
      <c r="E9" s="170"/>
      <c r="F9" s="170"/>
      <c r="M9" s="93"/>
    </row>
    <row r="10" spans="1:13" x14ac:dyDescent="0.25">
      <c r="A10" s="170"/>
      <c r="B10" s="170"/>
      <c r="C10" s="170"/>
      <c r="D10" s="170"/>
      <c r="E10" s="170"/>
      <c r="F10" s="170"/>
      <c r="G10" s="93"/>
      <c r="H10" s="93"/>
      <c r="I10" s="93"/>
      <c r="J10" s="93"/>
      <c r="K10" s="93"/>
      <c r="L10" s="93"/>
      <c r="M10" s="93"/>
    </row>
    <row r="11" spans="1:13" x14ac:dyDescent="0.25">
      <c r="A11" s="170"/>
      <c r="B11" s="170"/>
      <c r="C11" s="170"/>
      <c r="D11" s="170"/>
      <c r="E11" s="170"/>
      <c r="F11" s="170"/>
      <c r="G11" s="93"/>
      <c r="H11" s="93"/>
      <c r="I11" s="93"/>
      <c r="J11" s="93"/>
      <c r="K11" s="93"/>
      <c r="L11" s="93"/>
      <c r="M11" s="93"/>
    </row>
    <row r="12" spans="1:13" x14ac:dyDescent="0.25">
      <c r="A12" s="170"/>
      <c r="B12" s="170"/>
      <c r="C12" s="170"/>
      <c r="D12" s="170"/>
      <c r="E12" s="170"/>
      <c r="F12" s="170"/>
      <c r="G12" s="93"/>
      <c r="H12" s="93"/>
      <c r="I12" s="93"/>
      <c r="J12" s="93"/>
      <c r="K12" s="93"/>
      <c r="L12" s="93"/>
      <c r="M12" s="93"/>
    </row>
    <row r="13" spans="1:13" x14ac:dyDescent="0.25">
      <c r="A13" s="170"/>
      <c r="B13" s="170"/>
      <c r="C13" s="170"/>
      <c r="D13" s="170"/>
      <c r="E13" s="170"/>
      <c r="F13" s="170"/>
      <c r="G13" s="93"/>
      <c r="H13" s="93"/>
      <c r="I13" s="93"/>
      <c r="J13" s="93"/>
      <c r="K13" s="93"/>
      <c r="L13" s="93"/>
      <c r="M13" s="93"/>
    </row>
    <row r="14" spans="1:13" x14ac:dyDescent="0.25">
      <c r="A14" s="170"/>
      <c r="B14" s="170"/>
      <c r="C14" s="170"/>
      <c r="D14" s="170"/>
      <c r="E14" s="170"/>
      <c r="F14" s="170"/>
      <c r="G14" s="93"/>
      <c r="H14" s="93"/>
      <c r="I14" s="93"/>
      <c r="J14" s="93"/>
      <c r="K14" s="93"/>
      <c r="L14" s="93"/>
      <c r="M14" s="93"/>
    </row>
    <row r="15" spans="1:13" x14ac:dyDescent="0.25">
      <c r="A15" s="170"/>
      <c r="B15" s="170"/>
      <c r="C15" s="170"/>
      <c r="D15" s="170"/>
      <c r="E15" s="170"/>
      <c r="F15" s="170"/>
      <c r="G15" s="93"/>
      <c r="H15" s="93"/>
      <c r="I15" s="93"/>
      <c r="J15" s="93"/>
      <c r="K15" s="93"/>
      <c r="L15" s="93"/>
      <c r="M15" s="93"/>
    </row>
    <row r="16" spans="1:13" x14ac:dyDescent="0.25">
      <c r="A16" s="170"/>
      <c r="B16" s="170"/>
      <c r="C16" s="170"/>
      <c r="D16" s="170"/>
      <c r="E16" s="170"/>
      <c r="F16" s="170"/>
      <c r="G16" s="93"/>
      <c r="H16" s="93"/>
      <c r="I16" s="93"/>
      <c r="J16" s="93"/>
      <c r="K16" s="93"/>
      <c r="L16" s="93"/>
      <c r="M16" s="93"/>
    </row>
    <row r="17" spans="1:13" x14ac:dyDescent="0.25">
      <c r="A17" s="170"/>
      <c r="B17" s="170"/>
      <c r="C17" s="170"/>
      <c r="D17" s="170"/>
      <c r="E17" s="170"/>
      <c r="F17" s="170"/>
      <c r="G17" s="93"/>
      <c r="H17" s="93"/>
      <c r="I17" s="93"/>
      <c r="J17" s="93"/>
      <c r="K17" s="93"/>
      <c r="L17" s="93"/>
      <c r="M17" s="93"/>
    </row>
    <row r="18" spans="1:13" x14ac:dyDescent="0.25">
      <c r="A18" s="170"/>
      <c r="B18" s="170"/>
      <c r="C18" s="170"/>
      <c r="D18" s="170"/>
      <c r="E18" s="170"/>
      <c r="F18" s="170"/>
      <c r="G18" s="93"/>
      <c r="H18" s="93"/>
      <c r="I18" s="93"/>
      <c r="J18" s="93"/>
      <c r="K18" s="93"/>
      <c r="L18" s="93"/>
      <c r="M18" s="93"/>
    </row>
    <row r="19" spans="1:13" x14ac:dyDescent="0.25">
      <c r="A19" s="170"/>
      <c r="B19" s="170"/>
      <c r="C19" s="170"/>
      <c r="D19" s="170"/>
      <c r="E19" s="170"/>
      <c r="F19" s="170"/>
      <c r="G19" s="93"/>
      <c r="H19" s="93"/>
      <c r="I19" s="93"/>
      <c r="J19" s="93"/>
      <c r="K19" s="93"/>
      <c r="L19" s="93"/>
      <c r="M19" s="93"/>
    </row>
    <row r="20" spans="1:13" x14ac:dyDescent="0.25">
      <c r="A20" s="170"/>
      <c r="B20" s="170"/>
      <c r="C20" s="170"/>
      <c r="D20" s="170"/>
      <c r="E20" s="170"/>
      <c r="F20" s="170"/>
      <c r="G20" s="93"/>
      <c r="H20" s="93"/>
      <c r="I20" s="93"/>
      <c r="J20" s="93"/>
      <c r="K20" s="93"/>
      <c r="L20" s="93"/>
      <c r="M20" s="93"/>
    </row>
    <row r="21" spans="1:13" x14ac:dyDescent="0.25">
      <c r="A21" s="170"/>
      <c r="B21" s="170"/>
      <c r="C21" s="170"/>
      <c r="D21" s="170"/>
      <c r="E21" s="170"/>
      <c r="F21" s="170"/>
      <c r="G21" s="93"/>
      <c r="H21" s="93"/>
      <c r="I21" s="93"/>
      <c r="J21" s="93"/>
      <c r="K21" s="93"/>
      <c r="L21" s="93"/>
      <c r="M21" s="93"/>
    </row>
    <row r="22" spans="1:13" x14ac:dyDescent="0.25">
      <c r="A22" s="170"/>
      <c r="B22" s="170"/>
      <c r="C22" s="170"/>
      <c r="D22" s="170"/>
      <c r="E22" s="170"/>
      <c r="F22" s="170"/>
      <c r="G22" s="93"/>
      <c r="H22" s="93"/>
      <c r="I22" s="93"/>
      <c r="J22" s="93"/>
      <c r="K22" s="93"/>
      <c r="L22" s="93"/>
      <c r="M22" s="93"/>
    </row>
    <row r="23" spans="1:13" x14ac:dyDescent="0.25">
      <c r="A23" s="170"/>
      <c r="B23" s="170"/>
      <c r="C23" s="170"/>
      <c r="D23" s="170"/>
      <c r="E23" s="170"/>
      <c r="F23" s="170"/>
      <c r="G23" s="93"/>
      <c r="H23" s="93"/>
      <c r="I23" s="93"/>
      <c r="J23" s="93"/>
      <c r="K23" s="93"/>
      <c r="L23" s="93"/>
      <c r="M23" s="93"/>
    </row>
    <row r="24" spans="1:13" x14ac:dyDescent="0.25">
      <c r="A24" s="170"/>
      <c r="B24" s="170"/>
      <c r="C24" s="170"/>
      <c r="D24" s="170"/>
      <c r="E24" s="170"/>
      <c r="F24" s="170"/>
      <c r="G24" s="93"/>
      <c r="H24" s="93"/>
      <c r="I24" s="93"/>
      <c r="J24" s="93"/>
      <c r="K24" s="93"/>
      <c r="L24" s="93"/>
      <c r="M24" s="93"/>
    </row>
    <row r="25" spans="1:13" x14ac:dyDescent="0.25">
      <c r="A25" s="170"/>
      <c r="B25" s="170"/>
      <c r="C25" s="170"/>
      <c r="D25" s="170"/>
      <c r="E25" s="170"/>
      <c r="F25" s="170"/>
      <c r="G25" s="93"/>
      <c r="H25" s="93"/>
      <c r="I25" s="93"/>
      <c r="J25" s="93"/>
      <c r="K25" s="93"/>
      <c r="L25" s="93"/>
      <c r="M25" s="93"/>
    </row>
    <row r="26" spans="1:13" x14ac:dyDescent="0.25">
      <c r="A26" s="170"/>
      <c r="B26" s="170"/>
      <c r="C26" s="170"/>
      <c r="D26" s="170"/>
      <c r="E26" s="170"/>
      <c r="F26" s="170"/>
      <c r="G26" s="93"/>
      <c r="H26" s="93"/>
      <c r="I26" s="93"/>
      <c r="J26" s="93"/>
      <c r="K26" s="93"/>
      <c r="L26" s="93"/>
      <c r="M26" s="93"/>
    </row>
    <row r="27" spans="1:13" x14ac:dyDescent="0.25">
      <c r="A27" s="170"/>
      <c r="B27" s="170"/>
      <c r="C27" s="170"/>
      <c r="D27" s="170"/>
      <c r="E27" s="170"/>
      <c r="F27" s="170"/>
      <c r="G27" s="93"/>
      <c r="H27" s="93"/>
      <c r="I27" s="93"/>
      <c r="J27" s="93"/>
      <c r="K27" s="93"/>
      <c r="L27" s="93"/>
      <c r="M27" s="93"/>
    </row>
    <row r="28" spans="1:13" x14ac:dyDescent="0.25">
      <c r="A28" s="170"/>
      <c r="B28" s="170"/>
      <c r="C28" s="170"/>
      <c r="D28" s="170"/>
      <c r="E28" s="170"/>
      <c r="F28" s="170"/>
      <c r="G28" s="93"/>
      <c r="H28" s="93"/>
      <c r="I28" s="93"/>
      <c r="J28" s="93"/>
      <c r="K28" s="93"/>
      <c r="L28" s="93"/>
      <c r="M28" s="93"/>
    </row>
    <row r="29" spans="1:13" x14ac:dyDescent="0.25">
      <c r="A29" s="170"/>
      <c r="B29" s="170"/>
      <c r="C29" s="170"/>
      <c r="D29" s="170"/>
      <c r="E29" s="170"/>
      <c r="F29" s="170"/>
      <c r="G29" s="93"/>
      <c r="H29" s="93"/>
      <c r="I29" s="93"/>
      <c r="J29" s="93"/>
      <c r="K29" s="93"/>
      <c r="L29" s="93"/>
      <c r="M29" s="93"/>
    </row>
    <row r="30" spans="1:13" x14ac:dyDescent="0.25">
      <c r="A30" s="170"/>
      <c r="B30" s="170"/>
      <c r="C30" s="170"/>
      <c r="D30" s="170"/>
      <c r="E30" s="170"/>
      <c r="F30" s="170"/>
      <c r="G30" s="93"/>
      <c r="H30" s="93"/>
      <c r="I30" s="93"/>
      <c r="J30" s="93"/>
      <c r="K30" s="93"/>
      <c r="L30" s="93"/>
      <c r="M30" s="93"/>
    </row>
    <row r="31" spans="1:13" x14ac:dyDescent="0.25">
      <c r="A31" s="170"/>
      <c r="B31" s="170"/>
      <c r="C31" s="170"/>
      <c r="D31" s="170"/>
      <c r="E31" s="170"/>
      <c r="F31" s="170"/>
      <c r="G31" s="93"/>
      <c r="H31" s="93"/>
      <c r="I31" s="93"/>
      <c r="J31" s="93"/>
      <c r="K31" s="93"/>
      <c r="L31" s="93"/>
      <c r="M31" s="93"/>
    </row>
    <row r="32" spans="1:13" x14ac:dyDescent="0.2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spans="1:13" x14ac:dyDescent="0.2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</row>
    <row r="34" spans="1:13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spans="1:13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spans="1:13" x14ac:dyDescent="0.2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x14ac:dyDescent="0.25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x14ac:dyDescent="0.25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spans="1:13" x14ac:dyDescent="0.2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spans="1:13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13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x14ac:dyDescent="0.25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13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  <row r="47" spans="1:13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</row>
    <row r="48" spans="1:13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</row>
    <row r="49" spans="1:13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</row>
    <row r="50" spans="1:13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</row>
    <row r="51" spans="1:13" x14ac:dyDescent="0.25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</row>
    <row r="52" spans="1:13" x14ac:dyDescent="0.2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</row>
    <row r="53" spans="1:13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</row>
    <row r="54" spans="1:13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</row>
    <row r="55" spans="1:13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</row>
    <row r="56" spans="1:13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</row>
    <row r="57" spans="1:13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</row>
    <row r="58" spans="1:13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</row>
    <row r="59" spans="1:13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</row>
    <row r="60" spans="1:13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</row>
    <row r="61" spans="1:13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</row>
    <row r="62" spans="1:13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</row>
    <row r="63" spans="1:13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</row>
    <row r="64" spans="1:13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</row>
    <row r="65" spans="1:13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</row>
    <row r="66" spans="1:13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</row>
    <row r="67" spans="1:13" x14ac:dyDescent="0.2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</row>
    <row r="68" spans="1:13" x14ac:dyDescent="0.2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</row>
    <row r="69" spans="1:13" x14ac:dyDescent="0.2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</row>
    <row r="70" spans="1:13" x14ac:dyDescent="0.2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</row>
    <row r="71" spans="1:13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</row>
    <row r="72" spans="1:13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</row>
    <row r="73" spans="1:13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</row>
    <row r="74" spans="1:13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</row>
    <row r="75" spans="1:13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</row>
    <row r="76" spans="1:13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</row>
    <row r="77" spans="1:13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</row>
    <row r="78" spans="1:13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</row>
    <row r="79" spans="1:13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</row>
    <row r="80" spans="1:13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</row>
    <row r="81" spans="1:13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</row>
    <row r="82" spans="1:13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</row>
    <row r="83" spans="1:13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</row>
    <row r="84" spans="1:13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</row>
    <row r="85" spans="1:13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</row>
    <row r="86" spans="1:13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</row>
    <row r="87" spans="1:13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</row>
    <row r="88" spans="1:13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</row>
    <row r="89" spans="1:13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</row>
    <row r="90" spans="1:13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</row>
    <row r="91" spans="1:13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</row>
    <row r="92" spans="1:13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</row>
    <row r="93" spans="1:13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</row>
    <row r="94" spans="1:13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</row>
    <row r="95" spans="1:13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</row>
    <row r="96" spans="1:13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</row>
    <row r="97" spans="1:13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</row>
    <row r="98" spans="1:13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</row>
    <row r="99" spans="1:13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</row>
    <row r="100" spans="1:13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</row>
    <row r="101" spans="1:13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</row>
    <row r="102" spans="1:13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</row>
    <row r="103" spans="1:13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</row>
    <row r="104" spans="1:13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</row>
    <row r="105" spans="1:13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</row>
    <row r="106" spans="1:13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</row>
    <row r="107" spans="1:13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</row>
    <row r="108" spans="1:13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</row>
    <row r="109" spans="1:13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</row>
    <row r="110" spans="1:13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</row>
    <row r="111" spans="1:13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</row>
    <row r="112" spans="1:13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</row>
    <row r="113" spans="1:13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</row>
    <row r="114" spans="1:13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</row>
    <row r="115" spans="1:13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</row>
    <row r="116" spans="1:13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</row>
    <row r="117" spans="1:13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</row>
    <row r="118" spans="1:13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</row>
    <row r="119" spans="1:13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</row>
    <row r="120" spans="1:13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</row>
    <row r="121" spans="1:13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</row>
    <row r="122" spans="1:13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</row>
    <row r="123" spans="1:13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</row>
    <row r="124" spans="1:13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</row>
    <row r="125" spans="1:13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</row>
    <row r="126" spans="1:13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</row>
    <row r="127" spans="1:13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</row>
    <row r="128" spans="1:13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</row>
    <row r="129" spans="1:13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</row>
    <row r="130" spans="1:13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</row>
    <row r="131" spans="1:13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</row>
    <row r="132" spans="1:13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</row>
    <row r="133" spans="1:13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</row>
    <row r="134" spans="1:13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</row>
    <row r="135" spans="1:13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</row>
    <row r="136" spans="1:13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</row>
    <row r="137" spans="1:13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</row>
    <row r="138" spans="1:13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</row>
    <row r="139" spans="1:13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</row>
    <row r="140" spans="1:13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</row>
    <row r="141" spans="1:13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</row>
    <row r="142" spans="1:13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</row>
    <row r="143" spans="1:13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</row>
    <row r="144" spans="1:13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</row>
    <row r="145" spans="1:13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</row>
    <row r="146" spans="1:13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</row>
    <row r="147" spans="1:13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</row>
    <row r="148" spans="1:13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</row>
    <row r="149" spans="1:13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</row>
    <row r="150" spans="1:13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</row>
    <row r="151" spans="1:13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</row>
    <row r="152" spans="1:13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</row>
    <row r="153" spans="1:13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</row>
    <row r="154" spans="1:13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</row>
    <row r="155" spans="1:13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</row>
    <row r="156" spans="1:13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</row>
    <row r="157" spans="1:13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</row>
    <row r="158" spans="1:13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</row>
    <row r="159" spans="1:13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</row>
    <row r="160" spans="1:13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</row>
    <row r="161" spans="1:13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</row>
    <row r="162" spans="1:13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</row>
    <row r="163" spans="1:13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</row>
    <row r="164" spans="1:13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</row>
    <row r="165" spans="1:13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</row>
    <row r="166" spans="1:13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</row>
    <row r="167" spans="1:13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</row>
    <row r="169" spans="1:13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</row>
    <row r="170" spans="1:13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</row>
    <row r="171" spans="1:13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</row>
    <row r="172" spans="1:13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</row>
    <row r="173" spans="1:13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</row>
    <row r="174" spans="1:13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</row>
    <row r="175" spans="1:13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</row>
    <row r="176" spans="1:13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</row>
    <row r="177" spans="1:13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</row>
    <row r="178" spans="1:13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</row>
    <row r="179" spans="1:13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</row>
    <row r="180" spans="1:13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</row>
    <row r="181" spans="1:13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</row>
    <row r="182" spans="1:13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</row>
    <row r="183" spans="1:13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</row>
    <row r="184" spans="1:13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</row>
    <row r="185" spans="1:13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</row>
    <row r="186" spans="1:13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</row>
    <row r="187" spans="1:13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</row>
    <row r="188" spans="1:13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</row>
    <row r="189" spans="1:13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</row>
    <row r="190" spans="1:13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</row>
    <row r="191" spans="1:13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</row>
    <row r="192" spans="1:13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</row>
    <row r="193" spans="1:13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</row>
    <row r="194" spans="1:13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</row>
    <row r="195" spans="1:13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</row>
    <row r="196" spans="1:13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</row>
    <row r="197" spans="1:13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</row>
    <row r="198" spans="1:13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</row>
    <row r="199" spans="1:13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</row>
    <row r="200" spans="1:13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</row>
    <row r="201" spans="1:13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</row>
    <row r="202" spans="1:13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</row>
    <row r="203" spans="1:13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</row>
    <row r="204" spans="1:13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</row>
    <row r="205" spans="1:13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</row>
    <row r="206" spans="1:13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</row>
    <row r="207" spans="1:13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</row>
    <row r="208" spans="1:13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</row>
    <row r="209" spans="1:13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</row>
    <row r="210" spans="1:13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</row>
    <row r="211" spans="1:13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</row>
    <row r="212" spans="1:13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</row>
    <row r="213" spans="1:13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</row>
    <row r="214" spans="1:13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</row>
    <row r="215" spans="1:13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</row>
    <row r="216" spans="1:13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</row>
    <row r="217" spans="1:13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</row>
    <row r="218" spans="1:13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</row>
    <row r="219" spans="1:13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</row>
    <row r="220" spans="1:13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</row>
    <row r="221" spans="1:13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</row>
    <row r="222" spans="1:13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</row>
    <row r="223" spans="1:13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</row>
    <row r="224" spans="1:13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</row>
    <row r="225" spans="1:13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</row>
    <row r="226" spans="1:13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</row>
    <row r="227" spans="1:13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</row>
    <row r="228" spans="1:13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</row>
    <row r="229" spans="1:13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</row>
    <row r="230" spans="1:13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</row>
    <row r="231" spans="1:13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</row>
    <row r="232" spans="1:13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</row>
    <row r="233" spans="1:13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</row>
    <row r="234" spans="1:13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</row>
    <row r="235" spans="1:13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</row>
    <row r="236" spans="1:13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</row>
    <row r="237" spans="1:13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</row>
    <row r="238" spans="1:13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</row>
    <row r="239" spans="1:13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</row>
    <row r="240" spans="1:13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</row>
    <row r="241" spans="1:13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</row>
    <row r="242" spans="1:13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</row>
    <row r="243" spans="1:13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</row>
    <row r="244" spans="1:13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</row>
    <row r="245" spans="1:13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</row>
    <row r="246" spans="1:13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</row>
    <row r="247" spans="1:13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</row>
    <row r="248" spans="1:13" x14ac:dyDescent="0.2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</row>
    <row r="249" spans="1:13" x14ac:dyDescent="0.2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</row>
    <row r="250" spans="1:13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</row>
    <row r="251" spans="1:13" x14ac:dyDescent="0.2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</row>
    <row r="252" spans="1:13" x14ac:dyDescent="0.2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</row>
    <row r="253" spans="1:13" x14ac:dyDescent="0.2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</row>
    <row r="254" spans="1:13" x14ac:dyDescent="0.2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</row>
    <row r="255" spans="1:13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</row>
    <row r="256" spans="1:13" x14ac:dyDescent="0.2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</row>
    <row r="257" spans="1:13" x14ac:dyDescent="0.2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</row>
    <row r="258" spans="1:13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</row>
    <row r="259" spans="1:13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</row>
    <row r="260" spans="1:13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</row>
    <row r="261" spans="1:13" x14ac:dyDescent="0.2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</row>
    <row r="262" spans="1:13" x14ac:dyDescent="0.2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</row>
    <row r="263" spans="1:13" x14ac:dyDescent="0.2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</row>
    <row r="264" spans="1:13" x14ac:dyDescent="0.2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</row>
    <row r="265" spans="1:13" x14ac:dyDescent="0.2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</row>
    <row r="266" spans="1:13" x14ac:dyDescent="0.2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</row>
    <row r="267" spans="1:13" x14ac:dyDescent="0.2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</row>
    <row r="268" spans="1:13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</row>
    <row r="269" spans="1:13" x14ac:dyDescent="0.2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</row>
    <row r="270" spans="1:13" x14ac:dyDescent="0.2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</row>
    <row r="271" spans="1:13" x14ac:dyDescent="0.2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</row>
    <row r="272" spans="1:13" x14ac:dyDescent="0.2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</row>
    <row r="273" spans="1:13" x14ac:dyDescent="0.2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</row>
    <row r="274" spans="1:13" x14ac:dyDescent="0.2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</row>
    <row r="275" spans="1:13" x14ac:dyDescent="0.2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</row>
    <row r="276" spans="1:13" x14ac:dyDescent="0.2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</row>
    <row r="277" spans="1:13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</row>
    <row r="278" spans="1:13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</row>
    <row r="279" spans="1:13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</row>
    <row r="280" spans="1:13" x14ac:dyDescent="0.2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</row>
    <row r="281" spans="1:13" x14ac:dyDescent="0.2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</row>
    <row r="282" spans="1:13" x14ac:dyDescent="0.2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</row>
    <row r="283" spans="1:13" x14ac:dyDescent="0.2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</row>
    <row r="284" spans="1:13" x14ac:dyDescent="0.2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</row>
    <row r="285" spans="1:13" x14ac:dyDescent="0.2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</row>
    <row r="286" spans="1:13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</row>
    <row r="287" spans="1:13" x14ac:dyDescent="0.2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</row>
    <row r="288" spans="1:13" x14ac:dyDescent="0.2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</row>
    <row r="289" spans="1:13" x14ac:dyDescent="0.2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</row>
    <row r="290" spans="1:13" x14ac:dyDescent="0.2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</row>
    <row r="291" spans="1:13" x14ac:dyDescent="0.2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</row>
    <row r="292" spans="1:13" x14ac:dyDescent="0.2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</row>
    <row r="293" spans="1:13" x14ac:dyDescent="0.2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</row>
    <row r="294" spans="1:13" x14ac:dyDescent="0.2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</row>
    <row r="295" spans="1:13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</row>
    <row r="296" spans="1:13" x14ac:dyDescent="0.2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</row>
    <row r="297" spans="1:13" x14ac:dyDescent="0.2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</row>
    <row r="298" spans="1:13" x14ac:dyDescent="0.2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</row>
    <row r="299" spans="1:13" x14ac:dyDescent="0.2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</row>
    <row r="300" spans="1:13" x14ac:dyDescent="0.2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</row>
    <row r="301" spans="1:13" x14ac:dyDescent="0.2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</row>
    <row r="302" spans="1:13" x14ac:dyDescent="0.2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</row>
    <row r="303" spans="1:13" x14ac:dyDescent="0.2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</row>
    <row r="304" spans="1:13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</row>
    <row r="305" spans="1:13" x14ac:dyDescent="0.2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</row>
    <row r="306" spans="1:13" x14ac:dyDescent="0.2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</row>
    <row r="307" spans="1:13" x14ac:dyDescent="0.2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</row>
    <row r="308" spans="1:13" x14ac:dyDescent="0.2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</row>
    <row r="309" spans="1:13" x14ac:dyDescent="0.2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</row>
    <row r="310" spans="1:13" x14ac:dyDescent="0.2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</row>
    <row r="311" spans="1:13" x14ac:dyDescent="0.2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</row>
    <row r="312" spans="1:13" x14ac:dyDescent="0.2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</row>
    <row r="313" spans="1:13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</row>
    <row r="314" spans="1:13" x14ac:dyDescent="0.2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</row>
    <row r="315" spans="1:13" x14ac:dyDescent="0.2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</row>
    <row r="316" spans="1:13" x14ac:dyDescent="0.2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</row>
    <row r="317" spans="1:13" x14ac:dyDescent="0.2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</row>
    <row r="318" spans="1:13" x14ac:dyDescent="0.2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</row>
    <row r="319" spans="1:13" x14ac:dyDescent="0.2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</row>
    <row r="320" spans="1:13" x14ac:dyDescent="0.2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</row>
    <row r="321" spans="1:13" x14ac:dyDescent="0.2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</row>
    <row r="322" spans="1:13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</row>
    <row r="323" spans="1:13" x14ac:dyDescent="0.2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</row>
    <row r="324" spans="1:13" x14ac:dyDescent="0.2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</row>
    <row r="325" spans="1:13" x14ac:dyDescent="0.2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</row>
    <row r="326" spans="1:13" x14ac:dyDescent="0.2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</row>
    <row r="327" spans="1:13" x14ac:dyDescent="0.2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</row>
    <row r="328" spans="1:13" x14ac:dyDescent="0.2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</row>
    <row r="329" spans="1:13" x14ac:dyDescent="0.2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</row>
    <row r="330" spans="1:13" x14ac:dyDescent="0.2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</row>
    <row r="331" spans="1:13" x14ac:dyDescent="0.2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</row>
    <row r="332" spans="1:13" x14ac:dyDescent="0.2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</row>
    <row r="333" spans="1:13" x14ac:dyDescent="0.2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</row>
    <row r="334" spans="1:13" x14ac:dyDescent="0.2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</row>
    <row r="335" spans="1:13" x14ac:dyDescent="0.2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</row>
    <row r="336" spans="1:13" x14ac:dyDescent="0.2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</row>
    <row r="337" spans="1:13" x14ac:dyDescent="0.2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</row>
    <row r="338" spans="1:13" x14ac:dyDescent="0.2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</row>
    <row r="339" spans="1:13" x14ac:dyDescent="0.2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</row>
    <row r="340" spans="1:13" x14ac:dyDescent="0.2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</row>
    <row r="341" spans="1:13" x14ac:dyDescent="0.2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</row>
    <row r="342" spans="1:13" x14ac:dyDescent="0.2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</row>
    <row r="343" spans="1:13" x14ac:dyDescent="0.2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</row>
    <row r="344" spans="1:13" x14ac:dyDescent="0.2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</row>
    <row r="345" spans="1:13" x14ac:dyDescent="0.2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</row>
    <row r="346" spans="1:13" x14ac:dyDescent="0.2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</row>
    <row r="347" spans="1:13" x14ac:dyDescent="0.2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</row>
    <row r="348" spans="1:13" x14ac:dyDescent="0.2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</row>
    <row r="349" spans="1:13" x14ac:dyDescent="0.2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</row>
    <row r="350" spans="1:13" x14ac:dyDescent="0.2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</row>
    <row r="351" spans="1:13" x14ac:dyDescent="0.2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</row>
    <row r="352" spans="1:13" x14ac:dyDescent="0.2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</row>
    <row r="353" spans="1:13" x14ac:dyDescent="0.2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</row>
    <row r="354" spans="1:13" x14ac:dyDescent="0.2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</row>
    <row r="355" spans="1:13" x14ac:dyDescent="0.2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</row>
    <row r="356" spans="1:13" x14ac:dyDescent="0.2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</row>
    <row r="357" spans="1:13" x14ac:dyDescent="0.2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</row>
    <row r="358" spans="1:13" x14ac:dyDescent="0.2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</row>
    <row r="359" spans="1:13" x14ac:dyDescent="0.2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</row>
    <row r="360" spans="1:13" x14ac:dyDescent="0.2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</row>
    <row r="361" spans="1:13" x14ac:dyDescent="0.2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</row>
    <row r="362" spans="1:13" x14ac:dyDescent="0.2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</row>
    <row r="363" spans="1:13" x14ac:dyDescent="0.2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</row>
    <row r="364" spans="1:13" x14ac:dyDescent="0.2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</row>
    <row r="365" spans="1:13" x14ac:dyDescent="0.2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</row>
    <row r="366" spans="1:13" x14ac:dyDescent="0.2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</row>
    <row r="367" spans="1:13" x14ac:dyDescent="0.2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</row>
    <row r="368" spans="1:13" x14ac:dyDescent="0.2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</row>
    <row r="369" spans="1:13" x14ac:dyDescent="0.2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</row>
    <row r="370" spans="1:13" x14ac:dyDescent="0.2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</row>
    <row r="371" spans="1:13" x14ac:dyDescent="0.2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</row>
    <row r="372" spans="1:13" x14ac:dyDescent="0.2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</row>
    <row r="373" spans="1:13" x14ac:dyDescent="0.2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</row>
    <row r="374" spans="1:13" x14ac:dyDescent="0.2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</row>
    <row r="375" spans="1:13" x14ac:dyDescent="0.2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</row>
    <row r="376" spans="1:13" x14ac:dyDescent="0.2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</row>
    <row r="377" spans="1:13" x14ac:dyDescent="0.2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</row>
    <row r="378" spans="1:13" x14ac:dyDescent="0.2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</row>
    <row r="379" spans="1:13" x14ac:dyDescent="0.2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</row>
    <row r="380" spans="1:13" x14ac:dyDescent="0.2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</row>
    <row r="381" spans="1:13" x14ac:dyDescent="0.2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</row>
    <row r="382" spans="1:13" x14ac:dyDescent="0.2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</row>
    <row r="383" spans="1:13" x14ac:dyDescent="0.2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</row>
    <row r="384" spans="1:13" x14ac:dyDescent="0.2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</row>
    <row r="385" spans="1:13" x14ac:dyDescent="0.2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</row>
    <row r="386" spans="1:13" x14ac:dyDescent="0.2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</row>
    <row r="387" spans="1:13" x14ac:dyDescent="0.2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</row>
    <row r="388" spans="1:13" x14ac:dyDescent="0.2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</row>
    <row r="389" spans="1:13" x14ac:dyDescent="0.2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</row>
    <row r="390" spans="1:13" x14ac:dyDescent="0.2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</row>
    <row r="391" spans="1:13" x14ac:dyDescent="0.2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</row>
    <row r="392" spans="1:13" x14ac:dyDescent="0.2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</row>
    <row r="393" spans="1:13" x14ac:dyDescent="0.2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</row>
    <row r="394" spans="1:13" x14ac:dyDescent="0.2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</row>
    <row r="395" spans="1:13" x14ac:dyDescent="0.2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</row>
    <row r="396" spans="1:13" x14ac:dyDescent="0.2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</row>
    <row r="397" spans="1:13" x14ac:dyDescent="0.2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</row>
    <row r="398" spans="1:13" x14ac:dyDescent="0.2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</row>
    <row r="399" spans="1:13" x14ac:dyDescent="0.2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</row>
    <row r="400" spans="1:13" x14ac:dyDescent="0.2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</row>
    <row r="401" spans="1:13" x14ac:dyDescent="0.2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</row>
    <row r="402" spans="1:13" x14ac:dyDescent="0.2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</row>
    <row r="403" spans="1:13" x14ac:dyDescent="0.2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</row>
    <row r="404" spans="1:13" x14ac:dyDescent="0.2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</row>
    <row r="405" spans="1:13" x14ac:dyDescent="0.2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</row>
    <row r="406" spans="1:13" x14ac:dyDescent="0.2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</row>
    <row r="407" spans="1:13" x14ac:dyDescent="0.2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</row>
    <row r="408" spans="1:13" x14ac:dyDescent="0.2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</row>
    <row r="409" spans="1:13" x14ac:dyDescent="0.2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</row>
    <row r="410" spans="1:13" x14ac:dyDescent="0.2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</row>
    <row r="411" spans="1:13" x14ac:dyDescent="0.2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</row>
    <row r="412" spans="1:13" x14ac:dyDescent="0.2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</row>
    <row r="413" spans="1:13" x14ac:dyDescent="0.2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</row>
    <row r="414" spans="1:13" x14ac:dyDescent="0.2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</row>
    <row r="415" spans="1:13" x14ac:dyDescent="0.2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</row>
    <row r="416" spans="1:13" x14ac:dyDescent="0.2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</row>
    <row r="417" spans="1:13" x14ac:dyDescent="0.2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</row>
    <row r="418" spans="1:13" x14ac:dyDescent="0.2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</row>
    <row r="419" spans="1:13" x14ac:dyDescent="0.2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</row>
    <row r="420" spans="1:13" x14ac:dyDescent="0.2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</row>
    <row r="421" spans="1:13" x14ac:dyDescent="0.2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</row>
    <row r="422" spans="1:13" x14ac:dyDescent="0.2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</row>
    <row r="423" spans="1:13" x14ac:dyDescent="0.2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</row>
    <row r="424" spans="1:13" x14ac:dyDescent="0.2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</row>
    <row r="425" spans="1:13" x14ac:dyDescent="0.2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</row>
    <row r="426" spans="1:13" x14ac:dyDescent="0.2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</row>
    <row r="427" spans="1:13" x14ac:dyDescent="0.2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</row>
    <row r="428" spans="1:13" x14ac:dyDescent="0.2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</row>
    <row r="429" spans="1:13" x14ac:dyDescent="0.2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</row>
    <row r="430" spans="1:13" x14ac:dyDescent="0.2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</row>
    <row r="431" spans="1:13" x14ac:dyDescent="0.2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</row>
    <row r="432" spans="1:13" x14ac:dyDescent="0.2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</row>
    <row r="433" spans="1:13" x14ac:dyDescent="0.2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</row>
    <row r="434" spans="1:13" x14ac:dyDescent="0.2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</row>
    <row r="435" spans="1:13" x14ac:dyDescent="0.2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</row>
    <row r="436" spans="1:13" x14ac:dyDescent="0.2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</row>
    <row r="437" spans="1:13" x14ac:dyDescent="0.2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</row>
    <row r="438" spans="1:13" x14ac:dyDescent="0.2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</row>
    <row r="439" spans="1:13" x14ac:dyDescent="0.2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</row>
    <row r="440" spans="1:13" x14ac:dyDescent="0.2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</row>
    <row r="441" spans="1:13" x14ac:dyDescent="0.2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</row>
    <row r="442" spans="1:13" x14ac:dyDescent="0.2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</row>
    <row r="443" spans="1:13" x14ac:dyDescent="0.2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</row>
    <row r="444" spans="1:13" x14ac:dyDescent="0.2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</row>
    <row r="445" spans="1:13" x14ac:dyDescent="0.2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</row>
    <row r="446" spans="1:13" x14ac:dyDescent="0.2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</row>
    <row r="447" spans="1:13" x14ac:dyDescent="0.2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</row>
    <row r="448" spans="1:13" x14ac:dyDescent="0.2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</row>
    <row r="449" spans="1:13" x14ac:dyDescent="0.2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</row>
    <row r="450" spans="1:13" x14ac:dyDescent="0.2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</row>
    <row r="451" spans="1:13" x14ac:dyDescent="0.2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</row>
    <row r="452" spans="1:13" x14ac:dyDescent="0.2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</row>
    <row r="453" spans="1:13" x14ac:dyDescent="0.2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</row>
    <row r="454" spans="1:13" x14ac:dyDescent="0.2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</row>
    <row r="455" spans="1:13" x14ac:dyDescent="0.2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</row>
    <row r="456" spans="1:13" x14ac:dyDescent="0.2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</row>
    <row r="457" spans="1:13" x14ac:dyDescent="0.2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</row>
    <row r="458" spans="1:13" x14ac:dyDescent="0.2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</row>
    <row r="459" spans="1:13" x14ac:dyDescent="0.2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</row>
    <row r="460" spans="1:13" x14ac:dyDescent="0.2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</row>
    <row r="461" spans="1:13" x14ac:dyDescent="0.2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</row>
    <row r="462" spans="1:13" x14ac:dyDescent="0.2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</row>
    <row r="463" spans="1:13" x14ac:dyDescent="0.2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</row>
    <row r="464" spans="1:13" x14ac:dyDescent="0.2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</row>
    <row r="465" spans="1:13" x14ac:dyDescent="0.2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</row>
    <row r="466" spans="1:13" x14ac:dyDescent="0.2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</row>
    <row r="467" spans="1:13" x14ac:dyDescent="0.2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</row>
    <row r="468" spans="1:13" x14ac:dyDescent="0.2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</row>
    <row r="469" spans="1:13" x14ac:dyDescent="0.2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</row>
    <row r="470" spans="1:13" x14ac:dyDescent="0.2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</row>
    <row r="471" spans="1:13" x14ac:dyDescent="0.2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</row>
    <row r="472" spans="1:13" x14ac:dyDescent="0.2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</row>
    <row r="473" spans="1:13" x14ac:dyDescent="0.2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</row>
    <row r="474" spans="1:13" x14ac:dyDescent="0.2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</row>
    <row r="475" spans="1:13" x14ac:dyDescent="0.2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</row>
    <row r="476" spans="1:13" x14ac:dyDescent="0.2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</row>
    <row r="477" spans="1:13" x14ac:dyDescent="0.2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</row>
    <row r="478" spans="1:13" x14ac:dyDescent="0.2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</row>
    <row r="479" spans="1:13" x14ac:dyDescent="0.2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</row>
    <row r="480" spans="1:13" x14ac:dyDescent="0.2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</row>
    <row r="481" spans="1:13" x14ac:dyDescent="0.2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</row>
    <row r="482" spans="1:13" x14ac:dyDescent="0.2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</row>
    <row r="483" spans="1:13" x14ac:dyDescent="0.2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</row>
    <row r="484" spans="1:13" x14ac:dyDescent="0.2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</row>
    <row r="485" spans="1:13" x14ac:dyDescent="0.2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</row>
    <row r="486" spans="1:13" x14ac:dyDescent="0.2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</row>
    <row r="487" spans="1:13" x14ac:dyDescent="0.2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</row>
    <row r="488" spans="1:13" x14ac:dyDescent="0.2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</row>
    <row r="489" spans="1:13" x14ac:dyDescent="0.2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</row>
    <row r="490" spans="1:13" x14ac:dyDescent="0.2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</row>
    <row r="491" spans="1:13" x14ac:dyDescent="0.2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</row>
    <row r="492" spans="1:13" x14ac:dyDescent="0.2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</row>
    <row r="493" spans="1:13" x14ac:dyDescent="0.2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</row>
    <row r="494" spans="1:13" x14ac:dyDescent="0.2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</row>
    <row r="495" spans="1:13" x14ac:dyDescent="0.2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</row>
  </sheetData>
  <mergeCells count="2">
    <mergeCell ref="A4:F4"/>
    <mergeCell ref="A2:F2"/>
  </mergeCells>
  <pageMargins left="0.17" right="0.17" top="0.78740157499999996" bottom="0.78740157499999996" header="0.3" footer="0.3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workbookViewId="0">
      <selection activeCell="J33" sqref="J33"/>
    </sheetView>
  </sheetViews>
  <sheetFormatPr defaultRowHeight="15" x14ac:dyDescent="0.25"/>
  <cols>
    <col min="1" max="2" width="8.7109375" customWidth="1"/>
    <col min="3" max="3" width="57.7109375" customWidth="1"/>
    <col min="4" max="4" width="16.42578125" customWidth="1"/>
    <col min="5" max="5" width="16.7109375" customWidth="1"/>
    <col min="6" max="6" width="15" customWidth="1"/>
    <col min="7" max="7" width="7.85546875" bestFit="1" customWidth="1"/>
    <col min="8" max="8" width="12" customWidth="1"/>
    <col min="9" max="9" width="8.85546875" customWidth="1"/>
  </cols>
  <sheetData>
    <row r="1" spans="1:6" x14ac:dyDescent="0.25">
      <c r="A1" s="263" t="s">
        <v>541</v>
      </c>
      <c r="B1" s="263"/>
      <c r="C1" s="263"/>
      <c r="D1" s="263"/>
      <c r="E1" s="263"/>
      <c r="F1" s="263"/>
    </row>
    <row r="2" spans="1:6" ht="15.75" customHeight="1" x14ac:dyDescent="0.25"/>
    <row r="3" spans="1:6" s="223" customFormat="1" ht="38.25" customHeight="1" x14ac:dyDescent="0.25">
      <c r="A3" s="329" t="s">
        <v>540</v>
      </c>
      <c r="B3" s="329"/>
      <c r="C3" s="329"/>
      <c r="D3" s="329"/>
      <c r="E3" s="329"/>
      <c r="F3" s="329"/>
    </row>
    <row r="4" spans="1:6" ht="51" x14ac:dyDescent="0.25">
      <c r="A4" s="171" t="s">
        <v>434</v>
      </c>
      <c r="B4" s="171" t="s">
        <v>85</v>
      </c>
      <c r="C4" s="171" t="s">
        <v>435</v>
      </c>
      <c r="D4" s="171" t="s">
        <v>436</v>
      </c>
      <c r="E4" s="171" t="s">
        <v>437</v>
      </c>
      <c r="F4" s="172" t="s">
        <v>438</v>
      </c>
    </row>
    <row r="5" spans="1:6" x14ac:dyDescent="0.25">
      <c r="A5" s="224">
        <v>3360035</v>
      </c>
      <c r="B5" s="224" t="s">
        <v>563</v>
      </c>
      <c r="C5" s="225"/>
      <c r="D5" s="225"/>
      <c r="E5" s="225"/>
      <c r="F5" s="226">
        <v>0</v>
      </c>
    </row>
    <row r="6" spans="1:6" x14ac:dyDescent="0.25">
      <c r="A6" s="227"/>
      <c r="B6" s="227"/>
      <c r="C6" s="228"/>
      <c r="D6" s="228"/>
      <c r="E6" s="228"/>
      <c r="F6" s="229"/>
    </row>
    <row r="7" spans="1:6" x14ac:dyDescent="0.25">
      <c r="A7" s="227"/>
      <c r="B7" s="227"/>
      <c r="C7" s="228"/>
      <c r="D7" s="228"/>
      <c r="E7" s="228"/>
      <c r="F7" s="229"/>
    </row>
    <row r="8" spans="1:6" x14ac:dyDescent="0.25">
      <c r="A8" s="227"/>
      <c r="B8" s="227"/>
      <c r="C8" s="228"/>
      <c r="D8" s="228"/>
      <c r="E8" s="228"/>
      <c r="F8" s="229"/>
    </row>
    <row r="9" spans="1:6" x14ac:dyDescent="0.25">
      <c r="A9" s="227"/>
      <c r="B9" s="227"/>
      <c r="C9" s="228"/>
      <c r="D9" s="228"/>
      <c r="E9" s="228"/>
      <c r="F9" s="229"/>
    </row>
    <row r="10" spans="1:6" x14ac:dyDescent="0.25">
      <c r="A10" s="227"/>
      <c r="B10" s="227"/>
      <c r="C10" s="228"/>
      <c r="D10" s="228"/>
      <c r="E10" s="228"/>
      <c r="F10" s="229"/>
    </row>
    <row r="11" spans="1:6" x14ac:dyDescent="0.25">
      <c r="A11" s="227"/>
      <c r="B11" s="227"/>
      <c r="C11" s="228"/>
      <c r="D11" s="228"/>
      <c r="E11" s="228"/>
      <c r="F11" s="229"/>
    </row>
    <row r="12" spans="1:6" x14ac:dyDescent="0.25">
      <c r="A12" s="230"/>
      <c r="B12" s="230"/>
      <c r="C12" s="228"/>
      <c r="D12" s="228"/>
      <c r="E12" s="228"/>
      <c r="F12" s="229"/>
    </row>
    <row r="13" spans="1:6" x14ac:dyDescent="0.25">
      <c r="A13" s="230"/>
      <c r="B13" s="230"/>
      <c r="C13" s="228"/>
      <c r="D13" s="228"/>
      <c r="E13" s="228"/>
      <c r="F13" s="229"/>
    </row>
    <row r="14" spans="1:6" x14ac:dyDescent="0.25">
      <c r="A14" s="230"/>
      <c r="B14" s="230"/>
      <c r="C14" s="228"/>
      <c r="D14" s="228"/>
      <c r="E14" s="228"/>
      <c r="F14" s="229"/>
    </row>
    <row r="15" spans="1:6" x14ac:dyDescent="0.25">
      <c r="A15" s="230"/>
      <c r="B15" s="230"/>
      <c r="C15" s="231"/>
      <c r="D15" s="230"/>
      <c r="E15" s="230"/>
      <c r="F15" s="229"/>
    </row>
    <row r="16" spans="1:6" x14ac:dyDescent="0.25">
      <c r="A16" s="230"/>
      <c r="B16" s="230"/>
      <c r="C16" s="231"/>
      <c r="D16" s="230"/>
      <c r="E16" s="230"/>
      <c r="F16" s="229"/>
    </row>
    <row r="17" spans="1:6" x14ac:dyDescent="0.25">
      <c r="A17" s="230"/>
      <c r="B17" s="230"/>
      <c r="C17" s="231"/>
      <c r="D17" s="230"/>
      <c r="E17" s="230"/>
      <c r="F17" s="229"/>
    </row>
    <row r="18" spans="1:6" x14ac:dyDescent="0.25">
      <c r="A18" s="230"/>
      <c r="B18" s="230"/>
      <c r="C18" s="231"/>
      <c r="D18" s="230"/>
      <c r="E18" s="230"/>
      <c r="F18" s="229"/>
    </row>
    <row r="19" spans="1:6" x14ac:dyDescent="0.25">
      <c r="A19" s="230"/>
      <c r="B19" s="230"/>
      <c r="C19" s="231"/>
      <c r="D19" s="230"/>
      <c r="E19" s="230"/>
      <c r="F19" s="229"/>
    </row>
    <row r="20" spans="1:6" x14ac:dyDescent="0.25">
      <c r="A20" s="230"/>
      <c r="B20" s="230"/>
      <c r="C20" s="231"/>
      <c r="D20" s="230"/>
      <c r="E20" s="230"/>
      <c r="F20" s="229"/>
    </row>
    <row r="21" spans="1:6" x14ac:dyDescent="0.25">
      <c r="A21" s="230"/>
      <c r="B21" s="230"/>
      <c r="C21" s="231"/>
      <c r="D21" s="230"/>
      <c r="E21" s="230"/>
      <c r="F21" s="229"/>
    </row>
    <row r="22" spans="1:6" x14ac:dyDescent="0.25">
      <c r="A22" s="230"/>
      <c r="B22" s="230"/>
      <c r="C22" s="231"/>
      <c r="D22" s="230"/>
      <c r="E22" s="230"/>
      <c r="F22" s="229"/>
    </row>
    <row r="23" spans="1:6" x14ac:dyDescent="0.25">
      <c r="A23" s="230"/>
      <c r="B23" s="230"/>
      <c r="C23" s="231"/>
      <c r="D23" s="230"/>
      <c r="E23" s="230"/>
      <c r="F23" s="229"/>
    </row>
    <row r="24" spans="1:6" x14ac:dyDescent="0.25">
      <c r="A24" s="230"/>
      <c r="B24" s="230"/>
      <c r="C24" s="231"/>
      <c r="D24" s="230"/>
      <c r="E24" s="230"/>
      <c r="F24" s="229"/>
    </row>
    <row r="25" spans="1:6" x14ac:dyDescent="0.25">
      <c r="A25" s="230"/>
      <c r="B25" s="230"/>
      <c r="C25" s="231"/>
      <c r="D25" s="230"/>
      <c r="E25" s="230"/>
      <c r="F25" s="229"/>
    </row>
    <row r="26" spans="1:6" x14ac:dyDescent="0.25">
      <c r="A26" s="230"/>
      <c r="B26" s="230"/>
      <c r="C26" s="231"/>
      <c r="D26" s="230"/>
      <c r="E26" s="230"/>
      <c r="F26" s="229"/>
    </row>
    <row r="27" spans="1:6" x14ac:dyDescent="0.25">
      <c r="A27" s="230"/>
      <c r="B27" s="230"/>
      <c r="C27" s="231"/>
      <c r="D27" s="230"/>
      <c r="E27" s="230"/>
      <c r="F27" s="229"/>
    </row>
    <row r="28" spans="1:6" x14ac:dyDescent="0.25">
      <c r="A28" s="230"/>
      <c r="B28" s="230"/>
      <c r="C28" s="231"/>
      <c r="D28" s="230"/>
      <c r="E28" s="230"/>
      <c r="F28" s="229"/>
    </row>
    <row r="29" spans="1:6" x14ac:dyDescent="0.25">
      <c r="A29" s="230"/>
      <c r="B29" s="230"/>
      <c r="C29" s="231"/>
      <c r="D29" s="230"/>
      <c r="E29" s="230"/>
      <c r="F29" s="229"/>
    </row>
    <row r="30" spans="1:6" x14ac:dyDescent="0.25">
      <c r="A30" s="230"/>
      <c r="B30" s="230"/>
      <c r="C30" s="231"/>
      <c r="D30" s="230"/>
      <c r="E30" s="230"/>
      <c r="F30" s="229"/>
    </row>
    <row r="31" spans="1:6" x14ac:dyDescent="0.25">
      <c r="A31" s="230"/>
      <c r="B31" s="230"/>
      <c r="C31" s="231"/>
      <c r="D31" s="230"/>
      <c r="E31" s="230"/>
      <c r="F31" s="229"/>
    </row>
    <row r="32" spans="1:6" x14ac:dyDescent="0.25">
      <c r="A32" s="230"/>
      <c r="B32" s="230"/>
      <c r="C32" s="231"/>
      <c r="D32" s="230"/>
      <c r="E32" s="230"/>
      <c r="F32" s="229"/>
    </row>
    <row r="33" spans="1:8" x14ac:dyDescent="0.25">
      <c r="A33" s="230"/>
      <c r="B33" s="230"/>
      <c r="C33" s="231"/>
      <c r="D33" s="230"/>
      <c r="E33" s="230"/>
      <c r="F33" s="229"/>
    </row>
    <row r="34" spans="1:8" x14ac:dyDescent="0.25">
      <c r="A34" s="230"/>
      <c r="B34" s="230"/>
      <c r="C34" s="231"/>
      <c r="D34" s="230"/>
      <c r="E34" s="230"/>
      <c r="F34" s="229"/>
    </row>
    <row r="35" spans="1:8" x14ac:dyDescent="0.25">
      <c r="A35" s="230"/>
      <c r="B35" s="230"/>
      <c r="C35" s="231"/>
      <c r="D35" s="230"/>
      <c r="E35" s="230"/>
      <c r="F35" s="229"/>
    </row>
    <row r="36" spans="1:8" x14ac:dyDescent="0.25">
      <c r="A36" s="230"/>
      <c r="B36" s="230"/>
      <c r="C36" s="231"/>
      <c r="D36" s="230"/>
      <c r="E36" s="230"/>
      <c r="F36" s="229"/>
    </row>
    <row r="37" spans="1:8" x14ac:dyDescent="0.25">
      <c r="A37" s="230"/>
      <c r="B37" s="230"/>
      <c r="C37" s="231"/>
      <c r="D37" s="230"/>
      <c r="E37" s="230"/>
      <c r="F37" s="229"/>
    </row>
    <row r="38" spans="1:8" x14ac:dyDescent="0.25">
      <c r="A38" s="232"/>
      <c r="B38" s="232"/>
      <c r="C38" s="233"/>
      <c r="D38" s="232"/>
      <c r="E38" s="232"/>
      <c r="F38" s="234"/>
    </row>
    <row r="39" spans="1:8" x14ac:dyDescent="0.25">
      <c r="A39" s="235" t="s">
        <v>348</v>
      </c>
      <c r="B39" s="235"/>
      <c r="C39" s="236"/>
      <c r="D39" s="237"/>
      <c r="E39" s="237"/>
      <c r="F39" s="238"/>
    </row>
    <row r="40" spans="1:8" x14ac:dyDescent="0.25">
      <c r="A40" s="138"/>
      <c r="B40" s="169"/>
      <c r="D40" s="139"/>
      <c r="E40" s="139"/>
      <c r="F40" s="259"/>
    </row>
    <row r="41" spans="1:8" x14ac:dyDescent="0.25">
      <c r="A41" s="137"/>
      <c r="B41" s="137"/>
    </row>
    <row r="42" spans="1:8" x14ac:dyDescent="0.25">
      <c r="A42" s="140"/>
      <c r="B42" s="140"/>
    </row>
    <row r="43" spans="1:8" x14ac:dyDescent="0.25">
      <c r="A43" s="140"/>
      <c r="B43" s="140"/>
    </row>
    <row r="44" spans="1:8" x14ac:dyDescent="0.25">
      <c r="A44" s="140"/>
      <c r="B44" s="140"/>
    </row>
    <row r="45" spans="1:8" x14ac:dyDescent="0.25">
      <c r="A45" s="328"/>
      <c r="B45" s="328"/>
      <c r="C45" s="328"/>
      <c r="D45" s="328"/>
      <c r="E45" s="328"/>
      <c r="F45" s="328"/>
      <c r="G45" s="328"/>
      <c r="H45" s="142"/>
    </row>
    <row r="46" spans="1:8" x14ac:dyDescent="0.25">
      <c r="A46" s="328"/>
      <c r="B46" s="328"/>
      <c r="C46" s="328"/>
      <c r="D46" s="328"/>
      <c r="E46" s="328"/>
      <c r="F46" s="328"/>
      <c r="G46" s="328"/>
      <c r="H46" s="142"/>
    </row>
    <row r="47" spans="1:8" x14ac:dyDescent="0.25">
      <c r="A47" s="141"/>
      <c r="B47" s="141"/>
      <c r="C47" s="142"/>
      <c r="D47" s="142"/>
      <c r="E47" s="142"/>
      <c r="F47" s="142"/>
      <c r="G47" s="142"/>
      <c r="H47" s="142"/>
    </row>
    <row r="48" spans="1:8" x14ac:dyDescent="0.25">
      <c r="A48" s="140"/>
      <c r="B48" s="140"/>
    </row>
    <row r="49" spans="1:2" x14ac:dyDescent="0.25">
      <c r="A49" s="140"/>
      <c r="B49" s="140"/>
    </row>
    <row r="333" spans="9:9" x14ac:dyDescent="0.25">
      <c r="I333" s="142"/>
    </row>
  </sheetData>
  <mergeCells count="3">
    <mergeCell ref="A45:G46"/>
    <mergeCell ref="A1:F1"/>
    <mergeCell ref="A3:F3"/>
  </mergeCells>
  <conditionalFormatting sqref="F39">
    <cfRule type="cellIs" dxfId="0" priority="7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24.5703125" customWidth="1"/>
    <col min="2" max="5" width="20" customWidth="1"/>
  </cols>
  <sheetData>
    <row r="1" spans="1:5" x14ac:dyDescent="0.25">
      <c r="A1" s="263" t="s">
        <v>542</v>
      </c>
      <c r="B1" s="263"/>
      <c r="C1" s="263"/>
      <c r="D1" s="263"/>
      <c r="E1" s="263"/>
    </row>
    <row r="3" spans="1:5" ht="55.5" customHeight="1" x14ac:dyDescent="0.25">
      <c r="A3" s="269" t="s">
        <v>349</v>
      </c>
      <c r="B3" s="302"/>
      <c r="C3" s="302"/>
      <c r="D3" s="302"/>
      <c r="E3" s="302"/>
    </row>
    <row r="4" spans="1:5" ht="30" x14ac:dyDescent="0.25">
      <c r="A4" s="63" t="s">
        <v>102</v>
      </c>
      <c r="B4" s="63" t="s">
        <v>10</v>
      </c>
      <c r="C4" s="63" t="s">
        <v>12</v>
      </c>
      <c r="D4" s="63" t="s">
        <v>326</v>
      </c>
      <c r="E4" s="63" t="s">
        <v>222</v>
      </c>
    </row>
    <row r="5" spans="1:5" x14ac:dyDescent="0.25">
      <c r="A5" s="3" t="s">
        <v>52</v>
      </c>
      <c r="B5" s="92">
        <v>0</v>
      </c>
      <c r="C5" s="92">
        <v>0</v>
      </c>
      <c r="D5" s="92">
        <v>0</v>
      </c>
      <c r="E5" s="92">
        <v>0</v>
      </c>
    </row>
    <row r="6" spans="1:5" x14ac:dyDescent="0.25">
      <c r="A6" s="3" t="s">
        <v>57</v>
      </c>
      <c r="B6" s="92">
        <v>0</v>
      </c>
      <c r="C6" s="92">
        <v>0</v>
      </c>
      <c r="D6" s="92">
        <v>0</v>
      </c>
      <c r="E6" s="92">
        <v>0</v>
      </c>
    </row>
    <row r="7" spans="1:5" x14ac:dyDescent="0.25">
      <c r="A7" s="143" t="s">
        <v>32</v>
      </c>
      <c r="B7" s="143">
        <v>0</v>
      </c>
      <c r="C7" s="143">
        <v>0</v>
      </c>
      <c r="D7" s="143">
        <v>0</v>
      </c>
      <c r="E7" s="143">
        <v>0</v>
      </c>
    </row>
  </sheetData>
  <mergeCells count="2">
    <mergeCell ref="A3:E3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I6" sqref="I6"/>
    </sheetView>
  </sheetViews>
  <sheetFormatPr defaultRowHeight="15" x14ac:dyDescent="0.25"/>
  <cols>
    <col min="1" max="1" width="16.5703125" customWidth="1"/>
    <col min="2" max="2" width="22.85546875" bestFit="1" customWidth="1"/>
    <col min="3" max="3" width="26.42578125" bestFit="1" customWidth="1"/>
    <col min="4" max="4" width="21.5703125" bestFit="1" customWidth="1"/>
    <col min="5" max="5" width="18.7109375" customWidth="1"/>
    <col min="6" max="6" width="19" bestFit="1" customWidth="1"/>
  </cols>
  <sheetData>
    <row r="1" spans="1:6" x14ac:dyDescent="0.25">
      <c r="A1" s="263" t="s">
        <v>543</v>
      </c>
      <c r="B1" s="263"/>
      <c r="C1" s="263"/>
      <c r="D1" s="263"/>
      <c r="E1" s="263"/>
      <c r="F1" s="263"/>
    </row>
    <row r="3" spans="1:6" x14ac:dyDescent="0.25">
      <c r="A3" s="302" t="s">
        <v>354</v>
      </c>
      <c r="B3" s="302"/>
      <c r="C3" s="302"/>
      <c r="D3" s="302"/>
      <c r="E3" s="302"/>
      <c r="F3" s="302"/>
    </row>
    <row r="4" spans="1:6" x14ac:dyDescent="0.25">
      <c r="A4" s="285" t="s">
        <v>85</v>
      </c>
      <c r="B4" s="285" t="s">
        <v>351</v>
      </c>
      <c r="C4" s="285" t="s">
        <v>352</v>
      </c>
      <c r="D4" s="283" t="s">
        <v>430</v>
      </c>
      <c r="E4" s="308" t="s">
        <v>106</v>
      </c>
      <c r="F4" s="308"/>
    </row>
    <row r="5" spans="1:6" x14ac:dyDescent="0.25">
      <c r="A5" s="285"/>
      <c r="B5" s="285"/>
      <c r="C5" s="285"/>
      <c r="D5" s="285"/>
      <c r="E5" s="91" t="s">
        <v>353</v>
      </c>
      <c r="F5" s="91" t="s">
        <v>431</v>
      </c>
    </row>
    <row r="6" spans="1:6" x14ac:dyDescent="0.25">
      <c r="A6" s="7" t="s">
        <v>563</v>
      </c>
      <c r="B6" s="7"/>
      <c r="C6" s="7"/>
      <c r="D6" s="7">
        <v>0</v>
      </c>
      <c r="E6" s="7"/>
      <c r="F6" s="7"/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</sheetData>
  <mergeCells count="7">
    <mergeCell ref="A1:F1"/>
    <mergeCell ref="A3:F3"/>
    <mergeCell ref="E4:F4"/>
    <mergeCell ref="D4:D5"/>
    <mergeCell ref="C4:C5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C1" workbookViewId="0">
      <selection activeCell="D17" sqref="D17"/>
    </sheetView>
  </sheetViews>
  <sheetFormatPr defaultRowHeight="15" x14ac:dyDescent="0.25"/>
  <cols>
    <col min="1" max="1" width="41.28515625" customWidth="1"/>
    <col min="2" max="2" width="13.42578125" customWidth="1"/>
    <col min="3" max="6" width="12.7109375" customWidth="1"/>
  </cols>
  <sheetData>
    <row r="1" spans="1:6" x14ac:dyDescent="0.25">
      <c r="A1" s="263" t="s">
        <v>544</v>
      </c>
      <c r="B1" s="263"/>
      <c r="C1" s="263"/>
      <c r="D1" s="263"/>
      <c r="E1" s="263"/>
      <c r="F1" s="263"/>
    </row>
    <row r="3" spans="1:6" ht="38.25" customHeight="1" x14ac:dyDescent="0.25">
      <c r="A3" s="330" t="s">
        <v>361</v>
      </c>
      <c r="B3" s="330"/>
      <c r="C3" s="330"/>
      <c r="D3" s="330"/>
      <c r="E3" s="330"/>
      <c r="F3" s="330"/>
    </row>
    <row r="4" spans="1:6" ht="25.5" x14ac:dyDescent="0.25">
      <c r="A4" s="64" t="s">
        <v>357</v>
      </c>
      <c r="B4" s="64" t="s">
        <v>358</v>
      </c>
      <c r="C4" s="64" t="s">
        <v>555</v>
      </c>
      <c r="D4" s="64" t="s">
        <v>557</v>
      </c>
      <c r="E4" s="64" t="s">
        <v>346</v>
      </c>
      <c r="F4" s="64" t="s">
        <v>345</v>
      </c>
    </row>
    <row r="5" spans="1:6" x14ac:dyDescent="0.25">
      <c r="A5" s="144" t="s">
        <v>359</v>
      </c>
      <c r="B5" s="144">
        <v>51730</v>
      </c>
      <c r="C5" s="13">
        <v>5</v>
      </c>
      <c r="D5" s="13">
        <v>16</v>
      </c>
      <c r="E5" s="13">
        <v>14.93</v>
      </c>
      <c r="F5" s="13">
        <v>8.1</v>
      </c>
    </row>
    <row r="6" spans="1:6" x14ac:dyDescent="0.25">
      <c r="A6" s="144" t="s">
        <v>360</v>
      </c>
      <c r="B6" s="144">
        <v>51731</v>
      </c>
      <c r="C6" s="13">
        <v>0</v>
      </c>
      <c r="D6" s="13">
        <v>0</v>
      </c>
      <c r="E6" s="13">
        <v>0</v>
      </c>
      <c r="F6" s="13">
        <v>0</v>
      </c>
    </row>
    <row r="7" spans="1:6" x14ac:dyDescent="0.25">
      <c r="A7" s="14" t="s">
        <v>32</v>
      </c>
      <c r="B7" s="14">
        <v>5173</v>
      </c>
      <c r="C7" s="14">
        <f>SUM(C5:C6)</f>
        <v>5</v>
      </c>
      <c r="D7" s="14">
        <v>16</v>
      </c>
      <c r="E7" s="14">
        <v>14.93</v>
      </c>
      <c r="F7" s="14">
        <v>8.1</v>
      </c>
    </row>
    <row r="8" spans="1:6" x14ac:dyDescent="0.25">
      <c r="A8" s="337" t="s">
        <v>432</v>
      </c>
      <c r="B8" s="337"/>
      <c r="C8" s="337"/>
      <c r="D8" s="337"/>
      <c r="E8" s="337"/>
      <c r="F8" s="337"/>
    </row>
    <row r="9" spans="1:6" x14ac:dyDescent="0.25">
      <c r="A9" s="338"/>
      <c r="B9" s="338"/>
      <c r="C9" s="338"/>
      <c r="D9" s="338"/>
      <c r="E9" s="338"/>
      <c r="F9" s="338"/>
    </row>
    <row r="13" spans="1:6" x14ac:dyDescent="0.25">
      <c r="A13" s="302" t="s">
        <v>365</v>
      </c>
      <c r="B13" s="302"/>
      <c r="C13" s="302"/>
      <c r="D13" s="302"/>
    </row>
    <row r="14" spans="1:6" x14ac:dyDescent="0.25">
      <c r="A14" s="145" t="s">
        <v>102</v>
      </c>
      <c r="B14" s="145" t="s">
        <v>594</v>
      </c>
      <c r="C14" s="145" t="s">
        <v>132</v>
      </c>
      <c r="D14" s="145" t="s">
        <v>140</v>
      </c>
    </row>
    <row r="15" spans="1:6" x14ac:dyDescent="0.25">
      <c r="A15" s="146" t="s">
        <v>362</v>
      </c>
      <c r="B15" s="147">
        <v>0</v>
      </c>
      <c r="C15" s="7">
        <v>0</v>
      </c>
      <c r="D15" s="7">
        <v>0</v>
      </c>
    </row>
    <row r="16" spans="1:6" x14ac:dyDescent="0.25">
      <c r="A16" s="146" t="s">
        <v>363</v>
      </c>
      <c r="B16" s="147">
        <v>0</v>
      </c>
      <c r="C16" s="7">
        <v>0</v>
      </c>
      <c r="D16" s="7">
        <v>0</v>
      </c>
    </row>
    <row r="17" spans="1:4" x14ac:dyDescent="0.25">
      <c r="A17" s="148" t="s">
        <v>364</v>
      </c>
      <c r="B17" s="247">
        <v>0</v>
      </c>
      <c r="C17" s="7">
        <v>0</v>
      </c>
      <c r="D17" s="7">
        <v>0</v>
      </c>
    </row>
    <row r="18" spans="1:4" x14ac:dyDescent="0.25">
      <c r="A18" s="331" t="s">
        <v>433</v>
      </c>
      <c r="B18" s="332"/>
      <c r="C18" s="332"/>
      <c r="D18" s="333"/>
    </row>
    <row r="19" spans="1:4" ht="30.75" customHeight="1" x14ac:dyDescent="0.25">
      <c r="A19" s="334"/>
      <c r="B19" s="335"/>
      <c r="C19" s="335"/>
      <c r="D19" s="336"/>
    </row>
  </sheetData>
  <mergeCells count="5">
    <mergeCell ref="A3:F3"/>
    <mergeCell ref="A18:D19"/>
    <mergeCell ref="A8:F9"/>
    <mergeCell ref="A13:D13"/>
    <mergeCell ref="A1:F1"/>
  </mergeCells>
  <pageMargins left="0.7" right="0.7" top="0.78740157499999996" bottom="0.78740157499999996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8"/>
  <sheetViews>
    <sheetView workbookViewId="0">
      <selection activeCell="C24" sqref="C24"/>
    </sheetView>
  </sheetViews>
  <sheetFormatPr defaultRowHeight="15" x14ac:dyDescent="0.25"/>
  <cols>
    <col min="1" max="1" width="27.85546875" customWidth="1"/>
    <col min="2" max="3" width="13.5703125" customWidth="1"/>
    <col min="4" max="6" width="13.7109375" customWidth="1"/>
  </cols>
  <sheetData>
    <row r="3" spans="1:6" x14ac:dyDescent="0.25">
      <c r="A3" s="263" t="s">
        <v>517</v>
      </c>
      <c r="B3" s="263"/>
      <c r="C3" s="263"/>
      <c r="D3" s="263"/>
      <c r="E3" s="263"/>
      <c r="F3" s="263"/>
    </row>
    <row r="5" spans="1:6" ht="35.25" customHeight="1" x14ac:dyDescent="0.25">
      <c r="A5" s="267" t="s">
        <v>418</v>
      </c>
      <c r="B5" s="268"/>
      <c r="C5" s="268"/>
      <c r="D5" s="268"/>
      <c r="E5" s="268"/>
      <c r="F5" s="268"/>
    </row>
    <row r="6" spans="1:6" ht="63.75" x14ac:dyDescent="0.25">
      <c r="A6" s="165" t="s">
        <v>41</v>
      </c>
      <c r="B6" s="165" t="s">
        <v>23</v>
      </c>
      <c r="C6" s="165" t="s">
        <v>24</v>
      </c>
      <c r="D6" s="165" t="s">
        <v>25</v>
      </c>
      <c r="E6" s="165" t="s">
        <v>26</v>
      </c>
      <c r="F6" s="165" t="s">
        <v>27</v>
      </c>
    </row>
    <row r="7" spans="1:6" x14ac:dyDescent="0.25">
      <c r="A7" s="193"/>
      <c r="B7" s="193">
        <v>2022</v>
      </c>
      <c r="C7" s="193">
        <v>2023</v>
      </c>
      <c r="D7" s="193">
        <v>2023</v>
      </c>
      <c r="E7" s="193">
        <v>2023</v>
      </c>
      <c r="F7" s="193"/>
    </row>
    <row r="8" spans="1:6" x14ac:dyDescent="0.25">
      <c r="A8" s="15" t="s">
        <v>484</v>
      </c>
      <c r="B8" s="16">
        <v>0.17</v>
      </c>
      <c r="C8" s="16">
        <v>0</v>
      </c>
      <c r="D8" s="16">
        <v>0</v>
      </c>
      <c r="E8" s="16">
        <v>0</v>
      </c>
      <c r="F8" s="17">
        <v>0</v>
      </c>
    </row>
    <row r="9" spans="1:6" x14ac:dyDescent="0.25">
      <c r="A9" s="15" t="s">
        <v>485</v>
      </c>
      <c r="B9" s="16">
        <v>0.3</v>
      </c>
      <c r="C9" s="16">
        <v>0</v>
      </c>
      <c r="D9" s="16">
        <v>0</v>
      </c>
      <c r="E9" s="16">
        <v>0.3</v>
      </c>
      <c r="F9" s="18">
        <v>0</v>
      </c>
    </row>
    <row r="10" spans="1:6" x14ac:dyDescent="0.25">
      <c r="A10" s="15" t="s">
        <v>486</v>
      </c>
      <c r="B10" s="16">
        <v>0</v>
      </c>
      <c r="C10" s="16">
        <v>0</v>
      </c>
      <c r="D10" s="16">
        <v>0</v>
      </c>
      <c r="E10" s="16">
        <v>0</v>
      </c>
      <c r="F10" s="18">
        <v>0</v>
      </c>
    </row>
    <row r="11" spans="1:6" x14ac:dyDescent="0.25">
      <c r="A11" s="197" t="s">
        <v>487</v>
      </c>
      <c r="B11" s="16">
        <v>3295.07</v>
      </c>
      <c r="C11" s="16">
        <v>0</v>
      </c>
      <c r="D11" s="16">
        <v>2000</v>
      </c>
      <c r="E11" s="16">
        <v>2680.59</v>
      </c>
      <c r="F11" s="18">
        <v>1.3403</v>
      </c>
    </row>
    <row r="12" spans="1:6" x14ac:dyDescent="0.25">
      <c r="A12" s="197" t="s">
        <v>488</v>
      </c>
      <c r="B12" s="16">
        <v>0</v>
      </c>
      <c r="C12" s="16">
        <v>0</v>
      </c>
      <c r="D12" s="16">
        <v>0</v>
      </c>
      <c r="E12" s="16">
        <v>0</v>
      </c>
      <c r="F12" s="17">
        <v>0</v>
      </c>
    </row>
    <row r="13" spans="1:6" x14ac:dyDescent="0.25">
      <c r="A13" s="197" t="s">
        <v>489</v>
      </c>
      <c r="B13" s="16">
        <v>0</v>
      </c>
      <c r="C13" s="16">
        <v>0</v>
      </c>
      <c r="D13" s="16">
        <v>0</v>
      </c>
      <c r="E13" s="16">
        <v>0</v>
      </c>
      <c r="F13" s="17">
        <v>0</v>
      </c>
    </row>
    <row r="14" spans="1:6" x14ac:dyDescent="0.25">
      <c r="A14" s="197" t="s">
        <v>490</v>
      </c>
      <c r="B14" s="16">
        <v>2128.69</v>
      </c>
      <c r="C14" s="16">
        <v>3500</v>
      </c>
      <c r="D14" s="16">
        <v>1500</v>
      </c>
      <c r="E14" s="16">
        <v>2004.54</v>
      </c>
      <c r="F14" s="17">
        <v>1.3364</v>
      </c>
    </row>
    <row r="15" spans="1:6" x14ac:dyDescent="0.25">
      <c r="A15" s="19" t="s">
        <v>32</v>
      </c>
      <c r="B15" s="20">
        <f>SUM(B8:B14)</f>
        <v>5424.23</v>
      </c>
      <c r="C15" s="20">
        <f>SUM(C8:C14)</f>
        <v>3500</v>
      </c>
      <c r="D15" s="20">
        <f>SUM(D8:D14)</f>
        <v>3500</v>
      </c>
      <c r="E15" s="20">
        <f>SUM(E8:E14)</f>
        <v>4685.43</v>
      </c>
      <c r="F15" s="21">
        <v>1.3387</v>
      </c>
    </row>
    <row r="20" spans="1:4" ht="50.25" customHeight="1" x14ac:dyDescent="0.25">
      <c r="A20" s="269" t="s">
        <v>491</v>
      </c>
      <c r="B20" s="269"/>
      <c r="C20" s="269"/>
      <c r="D20" s="269"/>
    </row>
    <row r="21" spans="1:4" x14ac:dyDescent="0.25">
      <c r="A21" s="270" t="s">
        <v>42</v>
      </c>
      <c r="B21" s="22" t="s">
        <v>492</v>
      </c>
      <c r="C21" s="179" t="s">
        <v>493</v>
      </c>
      <c r="D21" s="179" t="s">
        <v>493</v>
      </c>
    </row>
    <row r="22" spans="1:4" x14ac:dyDescent="0.25">
      <c r="A22" s="271"/>
      <c r="B22" s="22">
        <v>2021</v>
      </c>
      <c r="C22" s="179">
        <v>2022</v>
      </c>
      <c r="D22" s="179">
        <v>2023</v>
      </c>
    </row>
    <row r="23" spans="1:4" x14ac:dyDescent="0.25">
      <c r="A23" s="13" t="s">
        <v>43</v>
      </c>
      <c r="B23" s="198">
        <v>2400.6999999999998</v>
      </c>
      <c r="C23" s="199">
        <v>3295.07</v>
      </c>
      <c r="D23" s="199">
        <v>2680.59</v>
      </c>
    </row>
    <row r="24" spans="1:4" ht="25.5" x14ac:dyDescent="0.25">
      <c r="A24" s="13" t="s">
        <v>44</v>
      </c>
      <c r="B24" s="198">
        <v>2083.96</v>
      </c>
      <c r="C24" s="199">
        <v>2125.65</v>
      </c>
      <c r="D24" s="199">
        <v>1992.9</v>
      </c>
    </row>
    <row r="25" spans="1:4" x14ac:dyDescent="0.25">
      <c r="A25" s="13" t="s">
        <v>45</v>
      </c>
      <c r="B25" s="187">
        <v>3.67</v>
      </c>
      <c r="C25" s="199">
        <v>3.51</v>
      </c>
      <c r="D25" s="199">
        <v>11.94</v>
      </c>
    </row>
    <row r="26" spans="1:4" x14ac:dyDescent="0.25">
      <c r="A26" s="179" t="s">
        <v>46</v>
      </c>
      <c r="B26" s="200">
        <f>SUM(B23:B25)</f>
        <v>4488.33</v>
      </c>
      <c r="C26" s="201">
        <f>SUM(C23:C25)</f>
        <v>5424.2300000000005</v>
      </c>
      <c r="D26" s="201">
        <f>SUM(D23:D25)</f>
        <v>4685.4299999999994</v>
      </c>
    </row>
    <row r="28" spans="1:4" x14ac:dyDescent="0.25">
      <c r="A28" s="202" t="s">
        <v>494</v>
      </c>
    </row>
  </sheetData>
  <mergeCells count="4">
    <mergeCell ref="A5:F5"/>
    <mergeCell ref="A20:D20"/>
    <mergeCell ref="A21:A22"/>
    <mergeCell ref="A3:F3"/>
  </mergeCells>
  <pageMargins left="0.7" right="0.7" top="0.78740157499999996" bottom="0.78740157499999996" header="0.3" footer="0.3"/>
  <pageSetup paperSize="9" scale="9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E5" sqref="E5"/>
    </sheetView>
  </sheetViews>
  <sheetFormatPr defaultRowHeight="15" x14ac:dyDescent="0.25"/>
  <cols>
    <col min="1" max="1" width="20.28515625" customWidth="1"/>
    <col min="2" max="2" width="20.7109375" customWidth="1"/>
    <col min="3" max="3" width="43.85546875" bestFit="1" customWidth="1"/>
    <col min="4" max="4" width="21.42578125" bestFit="1" customWidth="1"/>
    <col min="5" max="5" width="21.42578125" customWidth="1"/>
    <col min="6" max="7" width="28.28515625" customWidth="1"/>
  </cols>
  <sheetData>
    <row r="1" spans="1:7" x14ac:dyDescent="0.25">
      <c r="A1" s="263" t="s">
        <v>545</v>
      </c>
      <c r="B1" s="263"/>
      <c r="C1" s="263"/>
      <c r="D1" s="263"/>
      <c r="E1" s="263"/>
      <c r="F1" s="263"/>
      <c r="G1" s="263"/>
    </row>
    <row r="3" spans="1:7" x14ac:dyDescent="0.25">
      <c r="A3" s="302" t="s">
        <v>372</v>
      </c>
      <c r="B3" s="302"/>
      <c r="C3" s="302"/>
      <c r="D3" s="302"/>
      <c r="E3" s="302"/>
      <c r="F3" s="302"/>
    </row>
    <row r="4" spans="1:7" x14ac:dyDescent="0.25">
      <c r="A4" s="149" t="s">
        <v>367</v>
      </c>
      <c r="B4" s="149" t="s">
        <v>368</v>
      </c>
      <c r="C4" s="149" t="s">
        <v>374</v>
      </c>
      <c r="D4" s="149" t="s">
        <v>373</v>
      </c>
      <c r="E4" s="149" t="s">
        <v>364</v>
      </c>
      <c r="F4" s="149" t="s">
        <v>369</v>
      </c>
      <c r="G4" s="149" t="s">
        <v>385</v>
      </c>
    </row>
    <row r="5" spans="1:7" x14ac:dyDescent="0.25">
      <c r="A5" s="156" t="s">
        <v>595</v>
      </c>
      <c r="B5" s="110"/>
      <c r="C5" s="157"/>
      <c r="D5" s="158">
        <v>0</v>
      </c>
      <c r="E5" s="158"/>
      <c r="F5" s="159"/>
      <c r="G5" s="159"/>
    </row>
    <row r="6" spans="1:7" x14ac:dyDescent="0.25">
      <c r="A6" s="160"/>
      <c r="B6" s="159"/>
      <c r="C6" s="161"/>
      <c r="D6" s="159"/>
      <c r="E6" s="159"/>
      <c r="F6" s="159"/>
      <c r="G6" s="159"/>
    </row>
    <row r="7" spans="1:7" x14ac:dyDescent="0.25">
      <c r="A7" s="160"/>
      <c r="B7" s="159"/>
      <c r="C7" s="158"/>
      <c r="D7" s="161"/>
      <c r="E7" s="161"/>
      <c r="F7" s="161"/>
      <c r="G7" s="161"/>
    </row>
    <row r="8" spans="1:7" x14ac:dyDescent="0.25">
      <c r="A8" s="160"/>
      <c r="B8" s="159"/>
      <c r="C8" s="158"/>
      <c r="D8" s="161"/>
      <c r="E8" s="161"/>
      <c r="F8" s="161"/>
      <c r="G8" s="161"/>
    </row>
    <row r="11" spans="1:7" x14ac:dyDescent="0.25">
      <c r="A11" s="339" t="s">
        <v>380</v>
      </c>
      <c r="B11" s="339"/>
      <c r="C11" s="339"/>
      <c r="D11" s="339"/>
      <c r="E11" s="339"/>
      <c r="F11" s="339"/>
    </row>
    <row r="12" spans="1:7" x14ac:dyDescent="0.25">
      <c r="A12" s="149" t="s">
        <v>367</v>
      </c>
      <c r="B12" s="149" t="s">
        <v>368</v>
      </c>
      <c r="C12" s="149" t="s">
        <v>374</v>
      </c>
      <c r="D12" s="149" t="s">
        <v>373</v>
      </c>
      <c r="E12" s="149" t="s">
        <v>364</v>
      </c>
      <c r="F12" s="149" t="s">
        <v>369</v>
      </c>
      <c r="G12" s="149" t="s">
        <v>386</v>
      </c>
    </row>
    <row r="13" spans="1:7" ht="51.75" customHeight="1" x14ac:dyDescent="0.25">
      <c r="A13" s="153" t="s">
        <v>377</v>
      </c>
      <c r="B13" s="154" t="s">
        <v>378</v>
      </c>
      <c r="C13" s="155" t="s">
        <v>379</v>
      </c>
      <c r="D13" s="152" t="s">
        <v>375</v>
      </c>
      <c r="E13" s="152" t="s">
        <v>376</v>
      </c>
      <c r="F13" s="150" t="s">
        <v>381</v>
      </c>
      <c r="G13" s="150" t="s">
        <v>387</v>
      </c>
    </row>
    <row r="15" spans="1:7" ht="60" x14ac:dyDescent="0.25">
      <c r="A15" s="150">
        <v>4</v>
      </c>
      <c r="B15" s="150" t="s">
        <v>370</v>
      </c>
      <c r="C15" s="152" t="s">
        <v>382</v>
      </c>
      <c r="D15" s="162">
        <v>200000</v>
      </c>
      <c r="E15" s="162">
        <v>26000</v>
      </c>
      <c r="F15" s="340" t="s">
        <v>384</v>
      </c>
      <c r="G15" s="340"/>
    </row>
    <row r="16" spans="1:7" ht="30" x14ac:dyDescent="0.25">
      <c r="A16" s="150">
        <v>2</v>
      </c>
      <c r="B16" s="150" t="s">
        <v>371</v>
      </c>
      <c r="C16" s="152" t="s">
        <v>383</v>
      </c>
      <c r="D16" s="162">
        <v>50000</v>
      </c>
      <c r="E16" s="162">
        <v>0</v>
      </c>
      <c r="F16" s="341"/>
      <c r="G16" s="341"/>
    </row>
    <row r="17" spans="1:1" x14ac:dyDescent="0.25">
      <c r="A17" s="151"/>
    </row>
    <row r="18" spans="1:1" x14ac:dyDescent="0.25">
      <c r="A18" s="151"/>
    </row>
    <row r="19" spans="1:1" x14ac:dyDescent="0.25">
      <c r="A19" s="151"/>
    </row>
    <row r="20" spans="1:1" x14ac:dyDescent="0.25">
      <c r="A20" s="151"/>
    </row>
    <row r="21" spans="1:1" x14ac:dyDescent="0.25">
      <c r="A21" s="151"/>
    </row>
    <row r="22" spans="1:1" x14ac:dyDescent="0.25">
      <c r="A22" s="151"/>
    </row>
  </sheetData>
  <mergeCells count="5">
    <mergeCell ref="A3:F3"/>
    <mergeCell ref="A11:F11"/>
    <mergeCell ref="F15:F16"/>
    <mergeCell ref="G15:G16"/>
    <mergeCell ref="A1:G1"/>
  </mergeCells>
  <pageMargins left="0.7" right="0.7" top="0.78740157499999996" bottom="0.78740157499999996" header="0.3" footer="0.3"/>
  <pageSetup paperSize="9" scale="7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workbookViewId="0">
      <selection activeCell="A6" sqref="A6"/>
    </sheetView>
  </sheetViews>
  <sheetFormatPr defaultRowHeight="15" x14ac:dyDescent="0.25"/>
  <cols>
    <col min="1" max="5" width="19.140625" customWidth="1"/>
    <col min="7" max="11" width="19.140625" customWidth="1"/>
  </cols>
  <sheetData>
    <row r="2" spans="1:12" x14ac:dyDescent="0.25">
      <c r="A2" s="263" t="s">
        <v>546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4" spans="1:12" s="168" customFormat="1" x14ac:dyDescent="0.25">
      <c r="A4" s="302" t="s">
        <v>394</v>
      </c>
      <c r="B4" s="302"/>
      <c r="C4" s="302"/>
      <c r="D4" s="302"/>
      <c r="E4" s="302"/>
      <c r="H4" s="302" t="s">
        <v>395</v>
      </c>
      <c r="I4" s="302"/>
      <c r="J4" s="302"/>
      <c r="K4" s="302"/>
      <c r="L4" s="302"/>
    </row>
    <row r="5" spans="1:12" ht="30" x14ac:dyDescent="0.25">
      <c r="A5" s="63" t="s">
        <v>388</v>
      </c>
      <c r="B5" s="63" t="s">
        <v>389</v>
      </c>
      <c r="C5" s="63" t="s">
        <v>390</v>
      </c>
      <c r="D5" s="63" t="s">
        <v>391</v>
      </c>
      <c r="E5" s="63" t="s">
        <v>392</v>
      </c>
      <c r="H5" s="63" t="s">
        <v>388</v>
      </c>
      <c r="I5" s="63" t="s">
        <v>389</v>
      </c>
      <c r="J5" s="63" t="s">
        <v>390</v>
      </c>
      <c r="K5" s="63" t="s">
        <v>391</v>
      </c>
      <c r="L5" s="63" t="s">
        <v>392</v>
      </c>
    </row>
    <row r="6" spans="1:12" ht="30" x14ac:dyDescent="0.25">
      <c r="A6" s="245" t="s">
        <v>595</v>
      </c>
      <c r="B6" s="244"/>
      <c r="C6" s="244"/>
      <c r="D6" s="244"/>
      <c r="E6" s="244"/>
      <c r="H6" s="245" t="s">
        <v>563</v>
      </c>
      <c r="I6" s="245" t="s">
        <v>605</v>
      </c>
      <c r="J6" s="245" t="s">
        <v>606</v>
      </c>
      <c r="K6" s="245" t="s">
        <v>607</v>
      </c>
      <c r="L6" s="246">
        <v>1.19</v>
      </c>
    </row>
    <row r="7" spans="1:12" ht="45" x14ac:dyDescent="0.25">
      <c r="A7" s="244"/>
      <c r="B7" s="244"/>
      <c r="C7" s="244"/>
      <c r="D7" s="244"/>
      <c r="E7" s="244"/>
      <c r="H7" s="245" t="s">
        <v>563</v>
      </c>
      <c r="I7" s="245" t="s">
        <v>608</v>
      </c>
      <c r="J7" s="245" t="s">
        <v>609</v>
      </c>
      <c r="K7" s="245" t="s">
        <v>610</v>
      </c>
      <c r="L7" s="246">
        <v>26.36</v>
      </c>
    </row>
    <row r="8" spans="1:12" x14ac:dyDescent="0.25">
      <c r="A8" s="92"/>
      <c r="B8" s="92"/>
      <c r="C8" s="92"/>
      <c r="D8" s="92"/>
      <c r="E8" s="92"/>
      <c r="H8" s="92" t="s">
        <v>563</v>
      </c>
      <c r="I8" s="92" t="s">
        <v>602</v>
      </c>
      <c r="J8" s="92" t="s">
        <v>603</v>
      </c>
      <c r="K8" s="92" t="s">
        <v>604</v>
      </c>
      <c r="L8" s="92">
        <v>185.85</v>
      </c>
    </row>
    <row r="9" spans="1:12" x14ac:dyDescent="0.25">
      <c r="A9" s="163" t="s">
        <v>393</v>
      </c>
      <c r="H9" s="163" t="s">
        <v>393</v>
      </c>
    </row>
  </sheetData>
  <mergeCells count="3">
    <mergeCell ref="A4:E4"/>
    <mergeCell ref="H4:L4"/>
    <mergeCell ref="A2:L2"/>
  </mergeCells>
  <pageMargins left="0.7" right="0.7" top="0.78740157499999996" bottom="0.78740157499999996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opLeftCell="B1" workbookViewId="0">
      <selection activeCell="G6" sqref="G6"/>
    </sheetView>
  </sheetViews>
  <sheetFormatPr defaultRowHeight="15" x14ac:dyDescent="0.25"/>
  <cols>
    <col min="1" max="2" width="19.42578125" customWidth="1"/>
    <col min="3" max="3" width="32.28515625" customWidth="1"/>
    <col min="4" max="4" width="40.85546875" customWidth="1"/>
    <col min="5" max="5" width="39.85546875" customWidth="1"/>
    <col min="6" max="6" width="32.7109375" customWidth="1"/>
    <col min="7" max="7" width="32" customWidth="1"/>
  </cols>
  <sheetData>
    <row r="1" spans="1:7" x14ac:dyDescent="0.25">
      <c r="A1" s="263" t="s">
        <v>547</v>
      </c>
      <c r="B1" s="263"/>
      <c r="C1" s="263"/>
      <c r="D1" s="263"/>
      <c r="E1" s="263"/>
      <c r="F1" s="263"/>
      <c r="G1" s="263"/>
    </row>
    <row r="3" spans="1:7" x14ac:dyDescent="0.25">
      <c r="A3" s="302" t="s">
        <v>399</v>
      </c>
      <c r="B3" s="302"/>
      <c r="C3" s="302"/>
      <c r="D3" s="302"/>
      <c r="E3" s="302"/>
      <c r="F3" s="302"/>
      <c r="G3" s="302"/>
    </row>
    <row r="4" spans="1:7" ht="30" x14ac:dyDescent="0.25">
      <c r="A4" s="89" t="s">
        <v>85</v>
      </c>
      <c r="B4" s="106" t="s">
        <v>440</v>
      </c>
      <c r="C4" s="88" t="s">
        <v>400</v>
      </c>
      <c r="D4" s="89" t="s">
        <v>345</v>
      </c>
      <c r="E4" s="89" t="s">
        <v>346</v>
      </c>
      <c r="F4" s="88" t="s">
        <v>398</v>
      </c>
      <c r="G4" s="89" t="s">
        <v>397</v>
      </c>
    </row>
    <row r="5" spans="1:7" x14ac:dyDescent="0.25">
      <c r="A5" s="7" t="s">
        <v>563</v>
      </c>
      <c r="B5" s="7" t="s">
        <v>596</v>
      </c>
      <c r="C5" s="7" t="s">
        <v>597</v>
      </c>
      <c r="D5" s="7">
        <v>1626372.18</v>
      </c>
      <c r="E5" s="7">
        <v>1383936</v>
      </c>
      <c r="F5" s="7">
        <v>242436.18</v>
      </c>
      <c r="G5" s="7" t="s">
        <v>620</v>
      </c>
    </row>
    <row r="6" spans="1:7" x14ac:dyDescent="0.25">
      <c r="A6" s="7" t="s">
        <v>563</v>
      </c>
      <c r="B6" s="7" t="s">
        <v>600</v>
      </c>
      <c r="C6" s="7" t="s">
        <v>598</v>
      </c>
      <c r="D6" s="7">
        <v>443773.35</v>
      </c>
      <c r="E6" s="7">
        <v>393371.61</v>
      </c>
      <c r="F6" s="7">
        <v>50401.74</v>
      </c>
      <c r="G6" s="7" t="s">
        <v>601</v>
      </c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7"/>
      <c r="B8" s="7"/>
      <c r="C8" s="7"/>
      <c r="D8" s="7"/>
      <c r="E8" s="7"/>
      <c r="F8" s="7"/>
      <c r="G8" s="7"/>
    </row>
    <row r="13" spans="1:7" x14ac:dyDescent="0.25">
      <c r="A13" s="315"/>
      <c r="B13" s="315"/>
      <c r="C13" s="315"/>
      <c r="D13" s="315"/>
      <c r="E13" s="315"/>
      <c r="F13" s="315"/>
    </row>
    <row r="15" spans="1:7" s="164" customFormat="1" ht="110.25" customHeight="1" x14ac:dyDescent="0.25">
      <c r="A15"/>
      <c r="B15"/>
      <c r="C15"/>
      <c r="D15"/>
      <c r="E15"/>
      <c r="F15"/>
      <c r="G15"/>
    </row>
  </sheetData>
  <mergeCells count="3">
    <mergeCell ref="A13:F13"/>
    <mergeCell ref="A3:G3"/>
    <mergeCell ref="A1:G1"/>
  </mergeCells>
  <phoneticPr fontId="42" type="noConversion"/>
  <pageMargins left="0.17" right="0.19" top="0.78740157499999996" bottom="0.78740157499999996" header="0.3" footer="0.3"/>
  <pageSetup paperSize="9" scale="6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workbookViewId="0">
      <selection activeCell="K5" sqref="K5"/>
    </sheetView>
  </sheetViews>
  <sheetFormatPr defaultRowHeight="15" x14ac:dyDescent="0.25"/>
  <cols>
    <col min="1" max="11" width="22.140625" customWidth="1"/>
  </cols>
  <sheetData>
    <row r="1" spans="1:11" x14ac:dyDescent="0.25">
      <c r="A1" s="263" t="s">
        <v>548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3" spans="1:11" s="168" customFormat="1" x14ac:dyDescent="0.25">
      <c r="A3" s="302" t="s">
        <v>405</v>
      </c>
      <c r="B3" s="302"/>
      <c r="C3" s="302"/>
      <c r="D3" s="302"/>
      <c r="E3" s="302"/>
      <c r="G3" s="302" t="s">
        <v>406</v>
      </c>
      <c r="H3" s="302"/>
      <c r="I3" s="302"/>
      <c r="J3" s="302"/>
      <c r="K3" s="302"/>
    </row>
    <row r="4" spans="1:11" x14ac:dyDescent="0.25">
      <c r="A4" s="63" t="s">
        <v>388</v>
      </c>
      <c r="B4" s="63" t="s">
        <v>550</v>
      </c>
      <c r="C4" s="63" t="s">
        <v>554</v>
      </c>
      <c r="D4" s="63" t="s">
        <v>551</v>
      </c>
      <c r="E4" s="63" t="s">
        <v>553</v>
      </c>
      <c r="G4" s="63" t="s">
        <v>388</v>
      </c>
      <c r="H4" s="63" t="s">
        <v>552</v>
      </c>
      <c r="I4" s="63" t="s">
        <v>554</v>
      </c>
      <c r="J4" s="63" t="s">
        <v>551</v>
      </c>
      <c r="K4" s="63" t="s">
        <v>553</v>
      </c>
    </row>
    <row r="5" spans="1:11" x14ac:dyDescent="0.25">
      <c r="A5" s="92" t="s">
        <v>563</v>
      </c>
      <c r="B5" s="92"/>
      <c r="C5" s="92"/>
      <c r="D5" s="92"/>
      <c r="E5" s="92">
        <v>0</v>
      </c>
      <c r="G5" s="92" t="s">
        <v>563</v>
      </c>
      <c r="H5" s="92"/>
      <c r="I5" s="92"/>
      <c r="J5" s="92"/>
      <c r="K5" s="92">
        <v>0</v>
      </c>
    </row>
  </sheetData>
  <mergeCells count="3">
    <mergeCell ref="A3:E3"/>
    <mergeCell ref="G3:K3"/>
    <mergeCell ref="A1:K1"/>
  </mergeCells>
  <pageMargins left="0.7" right="0.7" top="0.78740157499999996" bottom="0.78740157499999996" header="0.3" footer="0.3"/>
  <pageSetup paperSize="9" scale="53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workbookViewId="0">
      <selection activeCell="E5" sqref="E5"/>
    </sheetView>
  </sheetViews>
  <sheetFormatPr defaultRowHeight="15" x14ac:dyDescent="0.25"/>
  <cols>
    <col min="1" max="5" width="26.5703125" customWidth="1"/>
  </cols>
  <sheetData>
    <row r="1" spans="1:5" x14ac:dyDescent="0.25">
      <c r="A1" s="263" t="s">
        <v>549</v>
      </c>
      <c r="B1" s="263"/>
      <c r="C1" s="263"/>
      <c r="D1" s="263"/>
      <c r="E1" s="263"/>
    </row>
    <row r="3" spans="1:5" x14ac:dyDescent="0.25">
      <c r="A3" s="302" t="s">
        <v>414</v>
      </c>
      <c r="B3" s="302"/>
      <c r="C3" s="302"/>
      <c r="D3" s="302"/>
      <c r="E3" s="302"/>
    </row>
    <row r="4" spans="1:5" ht="30" x14ac:dyDescent="0.25">
      <c r="A4" s="63" t="s">
        <v>409</v>
      </c>
      <c r="B4" s="63" t="s">
        <v>410</v>
      </c>
      <c r="C4" s="63" t="s">
        <v>411</v>
      </c>
      <c r="D4" s="63" t="s">
        <v>412</v>
      </c>
      <c r="E4" s="63" t="s">
        <v>413</v>
      </c>
    </row>
    <row r="5" spans="1:5" x14ac:dyDescent="0.25">
      <c r="A5" s="92" t="s">
        <v>599</v>
      </c>
      <c r="B5" s="92"/>
      <c r="C5" s="92"/>
      <c r="D5" s="92"/>
      <c r="E5" s="92">
        <v>0</v>
      </c>
    </row>
    <row r="6" spans="1:5" x14ac:dyDescent="0.25">
      <c r="A6" s="92"/>
      <c r="B6" s="92"/>
      <c r="C6" s="92"/>
      <c r="D6" s="92"/>
      <c r="E6" s="92"/>
    </row>
    <row r="7" spans="1:5" x14ac:dyDescent="0.25">
      <c r="A7" s="92"/>
      <c r="B7" s="92"/>
      <c r="C7" s="92"/>
      <c r="D7" s="92"/>
      <c r="E7" s="92"/>
    </row>
    <row r="8" spans="1:5" x14ac:dyDescent="0.25">
      <c r="A8" s="92"/>
      <c r="B8" s="92"/>
      <c r="C8" s="92"/>
      <c r="D8" s="92"/>
      <c r="E8" s="92"/>
    </row>
    <row r="9" spans="1:5" x14ac:dyDescent="0.25">
      <c r="A9" s="92"/>
      <c r="B9" s="92"/>
      <c r="C9" s="92"/>
      <c r="D9" s="92"/>
      <c r="E9" s="92"/>
    </row>
    <row r="10" spans="1:5" x14ac:dyDescent="0.25">
      <c r="A10" s="92"/>
      <c r="B10" s="92"/>
      <c r="C10" s="92"/>
      <c r="D10" s="92"/>
      <c r="E10" s="92"/>
    </row>
    <row r="11" spans="1:5" x14ac:dyDescent="0.25">
      <c r="A11" s="92"/>
      <c r="B11" s="92"/>
      <c r="C11" s="92"/>
      <c r="D11" s="92"/>
      <c r="E11" s="92"/>
    </row>
    <row r="12" spans="1:5" x14ac:dyDescent="0.25">
      <c r="A12" s="92"/>
      <c r="B12" s="92"/>
      <c r="C12" s="92"/>
      <c r="D12" s="92"/>
      <c r="E12" s="92"/>
    </row>
  </sheetData>
  <mergeCells count="2">
    <mergeCell ref="A3:E3"/>
    <mergeCell ref="A1:E1"/>
  </mergeCells>
  <pageMargins left="0.7" right="0.7" top="0.61" bottom="0.78740157499999996" header="0.3" footer="0.3"/>
  <pageSetup paperSize="9" scale="98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workbookViewId="0">
      <selection activeCell="G16" sqref="G16"/>
    </sheetView>
  </sheetViews>
  <sheetFormatPr defaultRowHeight="15" x14ac:dyDescent="0.25"/>
  <cols>
    <col min="1" max="1" width="25.7109375" bestFit="1" customWidth="1"/>
    <col min="4" max="8" width="12.42578125" customWidth="1"/>
  </cols>
  <sheetData>
    <row r="3" spans="1:8" x14ac:dyDescent="0.25">
      <c r="A3" s="263" t="s">
        <v>518</v>
      </c>
      <c r="B3" s="263"/>
      <c r="C3" s="263"/>
      <c r="D3" s="263"/>
      <c r="E3" s="263"/>
      <c r="F3" s="263"/>
      <c r="G3" s="263"/>
      <c r="H3" s="263"/>
    </row>
    <row r="5" spans="1:8" ht="33" customHeight="1" x14ac:dyDescent="0.25">
      <c r="A5" s="267" t="s">
        <v>419</v>
      </c>
      <c r="B5" s="268"/>
      <c r="C5" s="268"/>
      <c r="D5" s="268"/>
      <c r="E5" s="268"/>
      <c r="F5" s="268"/>
      <c r="G5" s="268"/>
      <c r="H5" s="268"/>
    </row>
    <row r="6" spans="1:8" ht="45" x14ac:dyDescent="0.25">
      <c r="A6" s="272" t="s">
        <v>8</v>
      </c>
      <c r="B6" s="273" t="s">
        <v>47</v>
      </c>
      <c r="C6" s="273"/>
      <c r="D6" s="23" t="s">
        <v>48</v>
      </c>
      <c r="E6" s="23" t="s">
        <v>49</v>
      </c>
      <c r="F6" s="23" t="s">
        <v>47</v>
      </c>
      <c r="G6" s="24" t="s">
        <v>27</v>
      </c>
      <c r="H6" s="273" t="s">
        <v>559</v>
      </c>
    </row>
    <row r="7" spans="1:8" x14ac:dyDescent="0.25">
      <c r="A7" s="272"/>
      <c r="B7" s="25">
        <v>2021</v>
      </c>
      <c r="C7" s="25">
        <v>2022</v>
      </c>
      <c r="D7" s="272">
        <v>2023</v>
      </c>
      <c r="E7" s="272"/>
      <c r="F7" s="272"/>
      <c r="G7" s="272"/>
      <c r="H7" s="273"/>
    </row>
    <row r="8" spans="1:8" x14ac:dyDescent="0.25">
      <c r="A8" s="26" t="s">
        <v>16</v>
      </c>
      <c r="B8" s="27">
        <v>58066.559999999998</v>
      </c>
      <c r="C8" s="27">
        <v>61167.99</v>
      </c>
      <c r="D8" s="27">
        <v>52294.34</v>
      </c>
      <c r="E8" s="27">
        <v>70347.600000000006</v>
      </c>
      <c r="F8" s="27">
        <v>66639.460000000006</v>
      </c>
      <c r="G8" s="27">
        <v>94.73</v>
      </c>
      <c r="H8" s="28">
        <v>891.21</v>
      </c>
    </row>
    <row r="9" spans="1:8" x14ac:dyDescent="0.25">
      <c r="A9" s="29" t="s">
        <v>51</v>
      </c>
      <c r="B9" s="30"/>
      <c r="C9" s="30"/>
      <c r="D9" s="30"/>
      <c r="E9" s="30"/>
      <c r="F9" s="30"/>
      <c r="G9" s="30"/>
      <c r="H9" s="31"/>
    </row>
    <row r="10" spans="1:8" x14ac:dyDescent="0.25">
      <c r="A10" s="32" t="s">
        <v>52</v>
      </c>
      <c r="B10" s="33">
        <v>56755.53</v>
      </c>
      <c r="C10" s="33">
        <v>60270.18</v>
      </c>
      <c r="D10" s="33">
        <v>52294.34</v>
      </c>
      <c r="E10" s="33">
        <v>69360.740000000005</v>
      </c>
      <c r="F10" s="33">
        <v>66447.92</v>
      </c>
      <c r="G10" s="33">
        <v>95.8</v>
      </c>
      <c r="H10" s="34"/>
    </row>
    <row r="11" spans="1:8" x14ac:dyDescent="0.25">
      <c r="A11" s="29" t="s">
        <v>51</v>
      </c>
      <c r="B11" s="30"/>
      <c r="C11" s="30"/>
      <c r="D11" s="30"/>
      <c r="E11" s="30"/>
      <c r="F11" s="30"/>
      <c r="G11" s="30"/>
      <c r="H11" s="31"/>
    </row>
    <row r="12" spans="1:8" ht="25.5" x14ac:dyDescent="0.25">
      <c r="A12" s="35" t="s">
        <v>53</v>
      </c>
      <c r="B12" s="36">
        <v>33952.550000000003</v>
      </c>
      <c r="C12" s="36">
        <v>35507.699999999997</v>
      </c>
      <c r="D12" s="36">
        <v>32390.16</v>
      </c>
      <c r="E12" s="36">
        <v>39730.629999999997</v>
      </c>
      <c r="F12" s="36">
        <v>39413.43</v>
      </c>
      <c r="G12" s="36">
        <v>99.2</v>
      </c>
      <c r="H12" s="37">
        <v>165.19</v>
      </c>
    </row>
    <row r="13" spans="1:8" x14ac:dyDescent="0.25">
      <c r="A13" s="38" t="s">
        <v>54</v>
      </c>
      <c r="B13" s="36">
        <v>11258</v>
      </c>
      <c r="C13" s="36">
        <v>11914.7</v>
      </c>
      <c r="D13" s="36">
        <v>10947.88</v>
      </c>
      <c r="E13" s="36">
        <v>13442.47</v>
      </c>
      <c r="F13" s="36">
        <v>13109.86</v>
      </c>
      <c r="G13" s="36">
        <v>97.53</v>
      </c>
      <c r="H13" s="37">
        <v>28</v>
      </c>
    </row>
    <row r="14" spans="1:8" x14ac:dyDescent="0.25">
      <c r="A14" s="38" t="s">
        <v>55</v>
      </c>
      <c r="B14" s="36">
        <v>683.65</v>
      </c>
      <c r="C14" s="36">
        <v>713.45</v>
      </c>
      <c r="D14" s="36">
        <v>647.79999999999995</v>
      </c>
      <c r="E14" s="36">
        <v>795.41</v>
      </c>
      <c r="F14" s="36">
        <v>789.99</v>
      </c>
      <c r="G14" s="36">
        <v>99.32</v>
      </c>
      <c r="H14" s="37">
        <v>15</v>
      </c>
    </row>
    <row r="15" spans="1:8" x14ac:dyDescent="0.25">
      <c r="A15" s="38" t="s">
        <v>56</v>
      </c>
      <c r="B15" s="36">
        <v>10861.33</v>
      </c>
      <c r="C15" s="36">
        <v>12134.33</v>
      </c>
      <c r="D15" s="36">
        <v>8255.5</v>
      </c>
      <c r="E15" s="36">
        <v>15176.73</v>
      </c>
      <c r="F15" s="36">
        <v>12938.14</v>
      </c>
      <c r="G15" s="36">
        <v>85.25</v>
      </c>
      <c r="H15" s="37">
        <v>491.48</v>
      </c>
    </row>
    <row r="16" spans="1:8" x14ac:dyDescent="0.25">
      <c r="A16" s="32" t="s">
        <v>57</v>
      </c>
      <c r="B16" s="33">
        <v>1311.03</v>
      </c>
      <c r="C16" s="33">
        <v>897.81</v>
      </c>
      <c r="D16" s="33">
        <v>0</v>
      </c>
      <c r="E16" s="33">
        <v>986.85</v>
      </c>
      <c r="F16" s="33">
        <v>191.54</v>
      </c>
      <c r="G16" s="33">
        <v>19.41</v>
      </c>
      <c r="H16" s="34">
        <v>191.54</v>
      </c>
    </row>
    <row r="17" spans="1:8" x14ac:dyDescent="0.25">
      <c r="A17" s="39" t="s">
        <v>58</v>
      </c>
      <c r="B17" s="40"/>
      <c r="C17" s="40"/>
      <c r="D17" s="40"/>
      <c r="E17" s="40"/>
      <c r="F17" s="40"/>
      <c r="G17" s="40"/>
      <c r="H17" s="40"/>
    </row>
  </sheetData>
  <mergeCells count="6">
    <mergeCell ref="A3:H3"/>
    <mergeCell ref="A5:H5"/>
    <mergeCell ref="A6:A7"/>
    <mergeCell ref="B6:C6"/>
    <mergeCell ref="H6:H7"/>
    <mergeCell ref="D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1"/>
  <sheetViews>
    <sheetView zoomScale="80" zoomScaleNormal="80" workbookViewId="0">
      <selection activeCell="F8" sqref="F8"/>
    </sheetView>
  </sheetViews>
  <sheetFormatPr defaultRowHeight="15" x14ac:dyDescent="0.25"/>
  <cols>
    <col min="1" max="1" width="44.140625" customWidth="1"/>
    <col min="2" max="9" width="18.42578125" customWidth="1"/>
  </cols>
  <sheetData>
    <row r="2" spans="1:9" ht="25.5" customHeight="1" x14ac:dyDescent="0.25">
      <c r="A2" s="274" t="s">
        <v>519</v>
      </c>
      <c r="B2" s="274"/>
      <c r="C2" s="274"/>
      <c r="D2" s="274"/>
      <c r="E2" s="274"/>
      <c r="F2" s="274"/>
      <c r="G2" s="274"/>
      <c r="H2" s="274"/>
      <c r="I2" s="274"/>
    </row>
    <row r="4" spans="1:9" ht="42" customHeight="1" thickBot="1" x14ac:dyDescent="0.3">
      <c r="A4" s="275" t="s">
        <v>420</v>
      </c>
      <c r="B4" s="276"/>
      <c r="C4" s="276"/>
      <c r="D4" s="276"/>
      <c r="E4" s="276"/>
      <c r="F4" s="276"/>
      <c r="G4" s="276"/>
      <c r="H4" s="276"/>
      <c r="I4" s="276"/>
    </row>
    <row r="5" spans="1:9" ht="32.25" thickBot="1" x14ac:dyDescent="0.3">
      <c r="A5" s="277" t="s">
        <v>63</v>
      </c>
      <c r="B5" s="279" t="s">
        <v>47</v>
      </c>
      <c r="C5" s="280"/>
      <c r="D5" s="277" t="s">
        <v>555</v>
      </c>
      <c r="E5" s="277" t="s">
        <v>560</v>
      </c>
      <c r="F5" s="277" t="s">
        <v>557</v>
      </c>
      <c r="G5" s="277" t="s">
        <v>561</v>
      </c>
      <c r="H5" s="41" t="s">
        <v>421</v>
      </c>
      <c r="I5" s="277" t="s">
        <v>562</v>
      </c>
    </row>
    <row r="6" spans="1:9" ht="33" customHeight="1" thickBot="1" x14ac:dyDescent="0.3">
      <c r="A6" s="278"/>
      <c r="B6" s="42">
        <v>2021</v>
      </c>
      <c r="C6" s="42">
        <v>2022</v>
      </c>
      <c r="D6" s="278"/>
      <c r="E6" s="278"/>
      <c r="F6" s="278"/>
      <c r="G6" s="278"/>
      <c r="H6" s="43" t="s">
        <v>64</v>
      </c>
      <c r="I6" s="278"/>
    </row>
    <row r="7" spans="1:9" ht="16.5" thickBot="1" x14ac:dyDescent="0.3">
      <c r="A7" s="44" t="s">
        <v>65</v>
      </c>
      <c r="B7" s="45">
        <v>56755.53</v>
      </c>
      <c r="C7" s="45">
        <v>60270.18</v>
      </c>
      <c r="D7" s="45">
        <v>52294.34</v>
      </c>
      <c r="E7" s="45">
        <v>69360.740000000005</v>
      </c>
      <c r="F7" s="45">
        <v>69725.11</v>
      </c>
      <c r="G7" s="45">
        <v>66447.92</v>
      </c>
      <c r="H7" s="46">
        <v>95.3</v>
      </c>
      <c r="I7" s="46">
        <v>684.67</v>
      </c>
    </row>
    <row r="8" spans="1:9" ht="16.5" thickBot="1" x14ac:dyDescent="0.3">
      <c r="A8" s="47" t="s">
        <v>66</v>
      </c>
      <c r="B8" s="48">
        <v>45210.55</v>
      </c>
      <c r="C8" s="48">
        <v>47422.400000000001</v>
      </c>
      <c r="D8" s="48">
        <v>43338.04</v>
      </c>
      <c r="E8" s="48">
        <v>53255.61</v>
      </c>
      <c r="F8" s="48">
        <v>53118.89</v>
      </c>
      <c r="G8" s="48">
        <v>52605.79</v>
      </c>
      <c r="H8" s="48">
        <v>99.03</v>
      </c>
      <c r="I8" s="48">
        <v>193.19</v>
      </c>
    </row>
    <row r="9" spans="1:9" ht="16.5" thickBot="1" x14ac:dyDescent="0.3">
      <c r="A9" s="49" t="s">
        <v>67</v>
      </c>
      <c r="B9" s="50">
        <v>15840.64</v>
      </c>
      <c r="C9" s="50">
        <v>16824.61</v>
      </c>
      <c r="D9" s="50">
        <v>15840</v>
      </c>
      <c r="E9" s="50">
        <v>18520.47</v>
      </c>
      <c r="F9" s="50">
        <v>18250.25</v>
      </c>
      <c r="G9" s="50">
        <v>18250.25</v>
      </c>
      <c r="H9" s="50">
        <v>100</v>
      </c>
      <c r="I9" s="50">
        <v>0</v>
      </c>
    </row>
    <row r="10" spans="1:9" ht="16.5" thickBot="1" x14ac:dyDescent="0.3">
      <c r="A10" s="49" t="s">
        <v>68</v>
      </c>
      <c r="B10" s="50">
        <v>18111.91</v>
      </c>
      <c r="C10" s="50">
        <v>18683.09</v>
      </c>
      <c r="D10" s="50">
        <v>16550.16</v>
      </c>
      <c r="E10" s="50">
        <v>21210.16</v>
      </c>
      <c r="F10" s="50">
        <v>21407</v>
      </c>
      <c r="G10" s="50">
        <v>21163.18</v>
      </c>
      <c r="H10" s="50">
        <v>98.86</v>
      </c>
      <c r="I10" s="50">
        <v>165.19</v>
      </c>
    </row>
    <row r="11" spans="1:9" ht="32.25" thickBot="1" x14ac:dyDescent="0.3">
      <c r="A11" s="49" t="s">
        <v>69</v>
      </c>
      <c r="B11" s="50">
        <v>11258</v>
      </c>
      <c r="C11" s="50">
        <v>11914.7</v>
      </c>
      <c r="D11" s="50">
        <v>10947.88</v>
      </c>
      <c r="E11" s="50">
        <v>13442.47</v>
      </c>
      <c r="F11" s="50">
        <v>13379.14</v>
      </c>
      <c r="G11" s="50">
        <v>13109.86</v>
      </c>
      <c r="H11" s="50">
        <v>97.99</v>
      </c>
      <c r="I11" s="50">
        <v>28</v>
      </c>
    </row>
    <row r="12" spans="1:9" ht="16.5" thickBot="1" x14ac:dyDescent="0.3">
      <c r="A12" s="51" t="s">
        <v>70</v>
      </c>
      <c r="B12" s="52">
        <v>10673.33</v>
      </c>
      <c r="C12" s="52">
        <v>11904.33</v>
      </c>
      <c r="D12" s="52">
        <v>8255.5</v>
      </c>
      <c r="E12" s="52">
        <v>15176.73</v>
      </c>
      <c r="F12" s="52">
        <v>15668.21</v>
      </c>
      <c r="G12" s="52">
        <v>12938.14</v>
      </c>
      <c r="H12" s="52">
        <v>82.58</v>
      </c>
      <c r="I12" s="52">
        <v>491.48</v>
      </c>
    </row>
    <row r="13" spans="1:9" ht="16.5" thickBot="1" x14ac:dyDescent="0.3">
      <c r="A13" s="49" t="s">
        <v>71</v>
      </c>
      <c r="B13" s="53">
        <v>1142.3399999999999</v>
      </c>
      <c r="C13" s="53">
        <v>1191.55</v>
      </c>
      <c r="D13" s="53">
        <v>437</v>
      </c>
      <c r="E13" s="53">
        <v>1489.77</v>
      </c>
      <c r="F13" s="53">
        <v>1552.28</v>
      </c>
      <c r="G13" s="53">
        <v>1508.85</v>
      </c>
      <c r="H13" s="53">
        <v>97.2</v>
      </c>
      <c r="I13" s="53">
        <v>62.51</v>
      </c>
    </row>
    <row r="14" spans="1:9" ht="16.5" thickBot="1" x14ac:dyDescent="0.3">
      <c r="A14" s="49" t="s">
        <v>72</v>
      </c>
      <c r="B14" s="50">
        <v>0</v>
      </c>
      <c r="C14" s="50">
        <v>8.0000000000000002E-3</v>
      </c>
      <c r="D14" s="50">
        <v>0</v>
      </c>
      <c r="E14" s="50">
        <v>1</v>
      </c>
      <c r="F14" s="50">
        <v>1</v>
      </c>
      <c r="G14" s="50">
        <v>0.01</v>
      </c>
      <c r="H14" s="50">
        <v>1.76</v>
      </c>
      <c r="I14" s="50">
        <v>0</v>
      </c>
    </row>
    <row r="15" spans="1:9" ht="16.5" thickBot="1" x14ac:dyDescent="0.3">
      <c r="A15" s="49" t="s">
        <v>73</v>
      </c>
      <c r="B15" s="54">
        <v>2367.3200000000002</v>
      </c>
      <c r="C15" s="54">
        <v>2275.84</v>
      </c>
      <c r="D15" s="54">
        <v>2475</v>
      </c>
      <c r="E15" s="54">
        <v>2180.38</v>
      </c>
      <c r="F15" s="54">
        <v>2180.38</v>
      </c>
      <c r="G15" s="54">
        <v>2008.77</v>
      </c>
      <c r="H15" s="54">
        <v>92.13</v>
      </c>
      <c r="I15" s="54">
        <v>0</v>
      </c>
    </row>
    <row r="16" spans="1:9" ht="16.5" thickBot="1" x14ac:dyDescent="0.3">
      <c r="A16" s="49" t="s">
        <v>74</v>
      </c>
      <c r="B16" s="53">
        <v>2502.09</v>
      </c>
      <c r="C16" s="53">
        <v>2686.37</v>
      </c>
      <c r="D16" s="53">
        <v>3286.65</v>
      </c>
      <c r="E16" s="53">
        <v>3166.48</v>
      </c>
      <c r="F16" s="53">
        <v>3200.87</v>
      </c>
      <c r="G16" s="53">
        <v>3017.76</v>
      </c>
      <c r="H16" s="53">
        <v>94.28</v>
      </c>
      <c r="I16" s="53">
        <v>34.39</v>
      </c>
    </row>
    <row r="17" spans="1:9" ht="16.5" thickBot="1" x14ac:dyDescent="0.3">
      <c r="A17" s="49" t="s">
        <v>75</v>
      </c>
      <c r="B17" s="53">
        <v>514.17999999999995</v>
      </c>
      <c r="C17" s="53">
        <v>213.58</v>
      </c>
      <c r="D17" s="53">
        <v>206.5</v>
      </c>
      <c r="E17" s="53">
        <v>394.76</v>
      </c>
      <c r="F17" s="53">
        <v>394.76</v>
      </c>
      <c r="G17" s="53">
        <v>373.35</v>
      </c>
      <c r="H17" s="53">
        <v>94.58</v>
      </c>
      <c r="I17" s="53">
        <v>0</v>
      </c>
    </row>
    <row r="18" spans="1:9" ht="16.5" thickBot="1" x14ac:dyDescent="0.3">
      <c r="A18" s="49" t="s">
        <v>76</v>
      </c>
      <c r="B18" s="53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</row>
    <row r="19" spans="1:9" ht="16.5" thickBot="1" x14ac:dyDescent="0.3">
      <c r="A19" s="49" t="s">
        <v>77</v>
      </c>
      <c r="B19" s="54">
        <v>4147.3999999999996</v>
      </c>
      <c r="C19" s="54">
        <v>5536.99</v>
      </c>
      <c r="D19" s="54">
        <v>1850.35</v>
      </c>
      <c r="E19" s="54">
        <v>7905.62</v>
      </c>
      <c r="F19" s="54">
        <v>8300.19</v>
      </c>
      <c r="G19" s="54">
        <v>6029.4</v>
      </c>
      <c r="H19" s="54">
        <v>72.64</v>
      </c>
      <c r="I19" s="54">
        <v>394.58</v>
      </c>
    </row>
    <row r="20" spans="1:9" ht="16.5" thickBot="1" x14ac:dyDescent="0.3">
      <c r="A20" s="49" t="s">
        <v>78</v>
      </c>
      <c r="B20" s="54"/>
      <c r="C20" s="54"/>
      <c r="D20" s="54"/>
      <c r="E20" s="54"/>
      <c r="F20" s="54"/>
      <c r="G20" s="54"/>
      <c r="H20" s="54"/>
      <c r="I20" s="54"/>
    </row>
    <row r="21" spans="1:9" ht="15.75" x14ac:dyDescent="0.25">
      <c r="A21" s="55" t="s">
        <v>79</v>
      </c>
    </row>
  </sheetData>
  <mergeCells count="9">
    <mergeCell ref="A2:I2"/>
    <mergeCell ref="A4:I4"/>
    <mergeCell ref="A5:A6"/>
    <mergeCell ref="B5:C5"/>
    <mergeCell ref="D5:D6"/>
    <mergeCell ref="E5:E6"/>
    <mergeCell ref="F5:F6"/>
    <mergeCell ref="G5:G6"/>
    <mergeCell ref="I5:I6"/>
  </mergeCells>
  <pageMargins left="0.7" right="0.7" top="0.78740157499999996" bottom="0.78740157499999996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10" sqref="B10"/>
    </sheetView>
  </sheetViews>
  <sheetFormatPr defaultRowHeight="15" x14ac:dyDescent="0.25"/>
  <cols>
    <col min="1" max="3" width="21.5703125" customWidth="1"/>
    <col min="4" max="4" width="52.42578125" customWidth="1"/>
  </cols>
  <sheetData>
    <row r="2" spans="1:4" x14ac:dyDescent="0.25">
      <c r="A2" s="263" t="s">
        <v>520</v>
      </c>
      <c r="B2" s="263"/>
      <c r="C2" s="263"/>
      <c r="D2" s="263"/>
    </row>
    <row r="4" spans="1:4" ht="40.5" customHeight="1" x14ac:dyDescent="0.25">
      <c r="A4" s="281" t="s">
        <v>499</v>
      </c>
      <c r="B4" s="281"/>
      <c r="C4" s="281"/>
      <c r="D4" s="281"/>
    </row>
    <row r="5" spans="1:4" ht="45" x14ac:dyDescent="0.25">
      <c r="A5" s="107" t="s">
        <v>85</v>
      </c>
      <c r="B5" s="107" t="s">
        <v>86</v>
      </c>
      <c r="C5" s="107" t="s">
        <v>87</v>
      </c>
      <c r="D5" s="107" t="s">
        <v>88</v>
      </c>
    </row>
    <row r="6" spans="1:4" ht="30" x14ac:dyDescent="0.25">
      <c r="A6" s="239" t="s">
        <v>563</v>
      </c>
      <c r="B6" s="166">
        <v>270220</v>
      </c>
      <c r="C6" s="239" t="s">
        <v>564</v>
      </c>
      <c r="D6" s="239" t="s">
        <v>565</v>
      </c>
    </row>
    <row r="7" spans="1:4" x14ac:dyDescent="0.25">
      <c r="A7" s="7" t="s">
        <v>563</v>
      </c>
      <c r="B7" s="7">
        <v>67013</v>
      </c>
      <c r="C7" s="7" t="s">
        <v>566</v>
      </c>
      <c r="D7" s="7" t="s">
        <v>565</v>
      </c>
    </row>
    <row r="8" spans="1:4" ht="30" x14ac:dyDescent="0.25">
      <c r="A8" s="239" t="s">
        <v>563</v>
      </c>
      <c r="B8" s="166">
        <v>24319</v>
      </c>
      <c r="C8" s="239" t="s">
        <v>567</v>
      </c>
      <c r="D8" s="166" t="s">
        <v>565</v>
      </c>
    </row>
    <row r="9" spans="1:4" x14ac:dyDescent="0.25">
      <c r="A9" s="7" t="s">
        <v>563</v>
      </c>
      <c r="B9" s="7">
        <v>5404</v>
      </c>
      <c r="C9" s="7" t="s">
        <v>568</v>
      </c>
      <c r="D9" s="7" t="s">
        <v>565</v>
      </c>
    </row>
    <row r="10" spans="1:4" x14ac:dyDescent="0.25">
      <c r="A10" s="239"/>
      <c r="B10" s="166"/>
      <c r="C10" s="166"/>
      <c r="D10" s="166"/>
    </row>
    <row r="11" spans="1:4" x14ac:dyDescent="0.25">
      <c r="A11" s="7"/>
      <c r="B11" s="7"/>
      <c r="C11" s="7"/>
      <c r="D11" s="7"/>
    </row>
    <row r="12" spans="1:4" x14ac:dyDescent="0.25">
      <c r="A12" s="166"/>
      <c r="B12" s="166"/>
      <c r="C12" s="166"/>
      <c r="D12" s="166"/>
    </row>
    <row r="13" spans="1:4" x14ac:dyDescent="0.25">
      <c r="A13" s="7"/>
      <c r="B13" s="7"/>
      <c r="C13" s="7"/>
      <c r="D13" s="7"/>
    </row>
  </sheetData>
  <mergeCells count="2">
    <mergeCell ref="A4:D4"/>
    <mergeCell ref="A2:D2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workbookViewId="0">
      <selection activeCell="D15" sqref="D15"/>
    </sheetView>
  </sheetViews>
  <sheetFormatPr defaultRowHeight="15" x14ac:dyDescent="0.25"/>
  <cols>
    <col min="1" max="5" width="17.42578125" customWidth="1"/>
  </cols>
  <sheetData>
    <row r="2" spans="1:5" x14ac:dyDescent="0.25">
      <c r="A2" s="263" t="s">
        <v>521</v>
      </c>
      <c r="B2" s="263"/>
      <c r="C2" s="263"/>
      <c r="D2" s="263"/>
      <c r="E2" s="263"/>
    </row>
    <row r="4" spans="1:5" x14ac:dyDescent="0.25">
      <c r="A4" s="282" t="s">
        <v>83</v>
      </c>
      <c r="B4" s="282"/>
      <c r="C4" s="282"/>
      <c r="D4" s="282"/>
      <c r="E4" s="282"/>
    </row>
    <row r="5" spans="1:5" ht="45" x14ac:dyDescent="0.25">
      <c r="A5" s="107" t="s">
        <v>85</v>
      </c>
      <c r="B5" s="107" t="s">
        <v>89</v>
      </c>
      <c r="C5" s="107" t="s">
        <v>90</v>
      </c>
      <c r="D5" s="107" t="s">
        <v>91</v>
      </c>
      <c r="E5" s="107" t="s">
        <v>92</v>
      </c>
    </row>
    <row r="6" spans="1:5" x14ac:dyDescent="0.25">
      <c r="A6" s="166"/>
      <c r="B6" s="166"/>
      <c r="C6" s="166"/>
      <c r="D6" s="166"/>
      <c r="E6" s="166"/>
    </row>
    <row r="7" spans="1:5" x14ac:dyDescent="0.25">
      <c r="A7" t="s">
        <v>563</v>
      </c>
      <c r="B7">
        <v>0</v>
      </c>
      <c r="C7">
        <v>0</v>
      </c>
      <c r="D7">
        <v>0</v>
      </c>
    </row>
    <row r="12" spans="1:5" ht="50.25" customHeight="1" x14ac:dyDescent="0.25">
      <c r="A12" s="284" t="s">
        <v>98</v>
      </c>
      <c r="B12" s="284"/>
      <c r="C12" s="284"/>
      <c r="D12" s="284"/>
    </row>
    <row r="13" spans="1:5" ht="30" x14ac:dyDescent="0.25">
      <c r="A13" s="107" t="s">
        <v>93</v>
      </c>
      <c r="B13" s="283" t="s">
        <v>95</v>
      </c>
      <c r="C13" s="283"/>
      <c r="D13" s="283" t="s">
        <v>92</v>
      </c>
    </row>
    <row r="14" spans="1:5" ht="45" x14ac:dyDescent="0.25">
      <c r="A14" s="107" t="s">
        <v>94</v>
      </c>
      <c r="B14" s="107" t="s">
        <v>96</v>
      </c>
      <c r="C14" s="107" t="s">
        <v>97</v>
      </c>
      <c r="D14" s="283"/>
    </row>
    <row r="15" spans="1:5" x14ac:dyDescent="0.25">
      <c r="A15" s="166">
        <v>0</v>
      </c>
      <c r="B15" s="167">
        <v>0</v>
      </c>
      <c r="C15" s="167">
        <v>0</v>
      </c>
      <c r="D15" s="166">
        <v>0</v>
      </c>
    </row>
    <row r="16" spans="1:5" x14ac:dyDescent="0.25">
      <c r="A16" s="166"/>
      <c r="B16" s="167"/>
      <c r="C16" s="167"/>
      <c r="D16" s="166"/>
    </row>
    <row r="17" spans="1:4" x14ac:dyDescent="0.25">
      <c r="A17" s="166"/>
      <c r="B17" s="167"/>
      <c r="C17" s="167"/>
      <c r="D17" s="166"/>
    </row>
    <row r="18" spans="1:4" x14ac:dyDescent="0.25">
      <c r="A18" s="166"/>
      <c r="B18" s="167"/>
      <c r="C18" s="167"/>
      <c r="D18" s="166"/>
    </row>
    <row r="19" spans="1:4" x14ac:dyDescent="0.25">
      <c r="A19" s="166"/>
      <c r="B19" s="167"/>
      <c r="C19" s="167"/>
      <c r="D19" s="166"/>
    </row>
    <row r="20" spans="1:4" x14ac:dyDescent="0.25">
      <c r="A20" s="166"/>
      <c r="B20" s="167"/>
      <c r="C20" s="167"/>
      <c r="D20" s="166"/>
    </row>
    <row r="21" spans="1:4" x14ac:dyDescent="0.25">
      <c r="A21" s="166"/>
      <c r="B21" s="167"/>
      <c r="C21" s="167"/>
      <c r="D21" s="166"/>
    </row>
  </sheetData>
  <mergeCells count="5">
    <mergeCell ref="A4:E4"/>
    <mergeCell ref="B13:C13"/>
    <mergeCell ref="D13:D14"/>
    <mergeCell ref="A12:D12"/>
    <mergeCell ref="A2:E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E14" sqref="E14"/>
    </sheetView>
  </sheetViews>
  <sheetFormatPr defaultRowHeight="15" x14ac:dyDescent="0.25"/>
  <cols>
    <col min="1" max="1" width="2.85546875" customWidth="1"/>
    <col min="2" max="3" width="8" customWidth="1"/>
    <col min="4" max="4" width="42" customWidth="1"/>
    <col min="5" max="8" width="14.28515625" customWidth="1"/>
  </cols>
  <sheetData>
    <row r="2" spans="2:8" x14ac:dyDescent="0.25">
      <c r="B2" s="263" t="s">
        <v>522</v>
      </c>
      <c r="C2" s="263"/>
      <c r="D2" s="263"/>
      <c r="E2" s="263"/>
      <c r="F2" s="263"/>
      <c r="G2" s="263"/>
      <c r="H2" s="263"/>
    </row>
    <row r="4" spans="2:8" ht="39.75" customHeight="1" x14ac:dyDescent="0.25">
      <c r="B4" s="283" t="s">
        <v>422</v>
      </c>
      <c r="C4" s="285"/>
      <c r="D4" s="285"/>
      <c r="E4" s="285"/>
      <c r="F4" s="285"/>
      <c r="G4" s="285"/>
      <c r="H4" s="285"/>
    </row>
    <row r="5" spans="2:8" ht="30" x14ac:dyDescent="0.25">
      <c r="B5" s="286" t="s">
        <v>102</v>
      </c>
      <c r="C5" s="286"/>
      <c r="D5" s="286"/>
      <c r="E5" s="176" t="s">
        <v>48</v>
      </c>
      <c r="F5" s="176" t="s">
        <v>49</v>
      </c>
      <c r="G5" s="176" t="s">
        <v>103</v>
      </c>
      <c r="H5" s="176" t="s">
        <v>569</v>
      </c>
    </row>
    <row r="6" spans="2:8" ht="15" customHeight="1" x14ac:dyDescent="0.25">
      <c r="B6" s="287" t="s">
        <v>468</v>
      </c>
      <c r="C6" s="287"/>
      <c r="D6" s="287"/>
      <c r="E6" s="58">
        <f>E7+E12</f>
        <v>32390.16</v>
      </c>
      <c r="F6" s="58">
        <f t="shared" ref="F6:H6" si="0">F7+F12</f>
        <v>39730.630000000005</v>
      </c>
      <c r="G6" s="58">
        <f t="shared" si="0"/>
        <v>39657.25</v>
      </c>
      <c r="H6" s="58">
        <f t="shared" si="0"/>
        <v>39413.43</v>
      </c>
    </row>
    <row r="7" spans="2:8" ht="15" customHeight="1" x14ac:dyDescent="0.25">
      <c r="B7" s="283" t="s">
        <v>104</v>
      </c>
      <c r="C7" s="288" t="s">
        <v>105</v>
      </c>
      <c r="D7" s="289"/>
      <c r="E7" s="58">
        <f>E8+E9+E10+E11</f>
        <v>15840</v>
      </c>
      <c r="F7" s="58">
        <f t="shared" ref="F7:H7" si="1">F8+F9+F10+F11</f>
        <v>18520.47</v>
      </c>
      <c r="G7" s="58">
        <f t="shared" si="1"/>
        <v>18250.25</v>
      </c>
      <c r="H7" s="58">
        <f t="shared" si="1"/>
        <v>18250.25</v>
      </c>
    </row>
    <row r="8" spans="2:8" ht="45" x14ac:dyDescent="0.25">
      <c r="B8" s="283"/>
      <c r="C8" s="283" t="s">
        <v>104</v>
      </c>
      <c r="D8" s="60" t="s">
        <v>107</v>
      </c>
      <c r="E8" s="59">
        <v>15840</v>
      </c>
      <c r="F8" s="59">
        <v>18520.47</v>
      </c>
      <c r="G8" s="59">
        <v>18250.25</v>
      </c>
      <c r="H8" s="59">
        <v>18250.25</v>
      </c>
    </row>
    <row r="9" spans="2:8" ht="45" x14ac:dyDescent="0.25">
      <c r="B9" s="283"/>
      <c r="C9" s="283"/>
      <c r="D9" s="60" t="s">
        <v>108</v>
      </c>
      <c r="E9" s="59">
        <v>0</v>
      </c>
      <c r="F9" s="59">
        <v>0</v>
      </c>
      <c r="G9" s="59">
        <v>0</v>
      </c>
      <c r="H9" s="59">
        <v>0</v>
      </c>
    </row>
    <row r="10" spans="2:8" ht="30" x14ac:dyDescent="0.25">
      <c r="B10" s="283"/>
      <c r="C10" s="283"/>
      <c r="D10" s="60" t="s">
        <v>109</v>
      </c>
      <c r="E10" s="59">
        <v>0</v>
      </c>
      <c r="F10" s="59">
        <v>0</v>
      </c>
      <c r="G10" s="59">
        <v>0</v>
      </c>
      <c r="H10" s="59">
        <v>0</v>
      </c>
    </row>
    <row r="11" spans="2:8" ht="45" x14ac:dyDescent="0.25">
      <c r="B11" s="283"/>
      <c r="C11" s="283"/>
      <c r="D11" s="60" t="s">
        <v>110</v>
      </c>
      <c r="E11" s="59">
        <v>0</v>
      </c>
      <c r="F11" s="59">
        <v>0</v>
      </c>
      <c r="G11" s="59">
        <v>0</v>
      </c>
      <c r="H11" s="59">
        <v>0</v>
      </c>
    </row>
    <row r="12" spans="2:8" ht="15" customHeight="1" x14ac:dyDescent="0.25">
      <c r="B12" s="283"/>
      <c r="C12" s="290" t="s">
        <v>111</v>
      </c>
      <c r="D12" s="290"/>
      <c r="E12" s="58">
        <f>E13+E14+E15+E16+E17+E18+E19</f>
        <v>16550.16</v>
      </c>
      <c r="F12" s="58">
        <f t="shared" ref="F12:H12" si="2">F13+F14+F15+F16+F17+F18+F19</f>
        <v>21210.16</v>
      </c>
      <c r="G12" s="58">
        <f t="shared" si="2"/>
        <v>21407</v>
      </c>
      <c r="H12" s="58">
        <f t="shared" si="2"/>
        <v>21163.18</v>
      </c>
    </row>
    <row r="13" spans="2:8" ht="15" customHeight="1" x14ac:dyDescent="0.25">
      <c r="B13" s="283"/>
      <c r="C13" s="283" t="s">
        <v>104</v>
      </c>
      <c r="D13" s="60" t="s">
        <v>112</v>
      </c>
      <c r="E13" s="61">
        <v>0</v>
      </c>
      <c r="F13" s="61">
        <v>0</v>
      </c>
      <c r="G13" s="61"/>
      <c r="H13" s="61"/>
    </row>
    <row r="14" spans="2:8" x14ac:dyDescent="0.25">
      <c r="B14" s="283"/>
      <c r="C14" s="283"/>
      <c r="D14" s="60" t="s">
        <v>113</v>
      </c>
      <c r="E14" s="59">
        <v>16500</v>
      </c>
      <c r="F14" s="59">
        <v>21200</v>
      </c>
      <c r="G14" s="59">
        <v>21347.64</v>
      </c>
      <c r="H14" s="59">
        <v>21145.63</v>
      </c>
    </row>
    <row r="15" spans="2:8" x14ac:dyDescent="0.25">
      <c r="B15" s="283"/>
      <c r="C15" s="283"/>
      <c r="D15" s="60" t="s">
        <v>114</v>
      </c>
      <c r="E15" s="59">
        <v>0</v>
      </c>
      <c r="F15" s="59">
        <v>0</v>
      </c>
      <c r="G15" s="59">
        <v>0</v>
      </c>
      <c r="H15" s="59">
        <v>0</v>
      </c>
    </row>
    <row r="16" spans="2:8" x14ac:dyDescent="0.25">
      <c r="B16" s="283"/>
      <c r="C16" s="283"/>
      <c r="D16" s="60" t="s">
        <v>469</v>
      </c>
      <c r="E16" s="59">
        <v>0</v>
      </c>
      <c r="F16" s="59">
        <v>0</v>
      </c>
      <c r="G16" s="59">
        <v>0</v>
      </c>
      <c r="H16" s="59">
        <v>0</v>
      </c>
    </row>
    <row r="17" spans="2:8" x14ac:dyDescent="0.25">
      <c r="B17" s="283"/>
      <c r="C17" s="283"/>
      <c r="D17" s="60" t="s">
        <v>470</v>
      </c>
      <c r="E17" s="59">
        <v>0</v>
      </c>
      <c r="F17" s="59">
        <v>0</v>
      </c>
      <c r="G17" s="59">
        <v>0</v>
      </c>
      <c r="H17" s="59">
        <v>0</v>
      </c>
    </row>
    <row r="18" spans="2:8" x14ac:dyDescent="0.25">
      <c r="B18" s="283"/>
      <c r="C18" s="283"/>
      <c r="D18" s="60" t="s">
        <v>471</v>
      </c>
      <c r="E18" s="59">
        <v>0</v>
      </c>
      <c r="F18" s="59">
        <v>0</v>
      </c>
      <c r="G18" s="59">
        <v>0</v>
      </c>
      <c r="H18" s="59">
        <v>0</v>
      </c>
    </row>
    <row r="19" spans="2:8" ht="30" x14ac:dyDescent="0.25">
      <c r="B19" s="283"/>
      <c r="C19" s="283"/>
      <c r="D19" s="60" t="s">
        <v>115</v>
      </c>
      <c r="E19" s="59">
        <v>50.16</v>
      </c>
      <c r="F19" s="59">
        <v>10.16</v>
      </c>
      <c r="G19" s="59">
        <v>59.36</v>
      </c>
      <c r="H19" s="59">
        <v>17.55</v>
      </c>
    </row>
  </sheetData>
  <mergeCells count="9">
    <mergeCell ref="B2:H2"/>
    <mergeCell ref="B4:H4"/>
    <mergeCell ref="B5:D5"/>
    <mergeCell ref="B6:D6"/>
    <mergeCell ref="B7:B19"/>
    <mergeCell ref="C7:D7"/>
    <mergeCell ref="C8:C11"/>
    <mergeCell ref="C12:D12"/>
    <mergeCell ref="C13:C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46</vt:i4>
      </vt:variant>
      <vt:variant>
        <vt:lpstr>Pojmenované oblasti</vt:lpstr>
      </vt:variant>
      <vt:variant>
        <vt:i4>3</vt:i4>
      </vt:variant>
    </vt:vector>
  </HeadingPairs>
  <TitlesOfParts>
    <vt:vector size="49" baseType="lpstr">
      <vt:lpstr>Obsah + pokyny</vt:lpstr>
      <vt:lpstr>1. Zhodnocení plnění rozpočtu</vt:lpstr>
      <vt:lpstr>2. Přehled o plnění příjmů</vt:lpstr>
      <vt:lpstr>3. Nedaňové příjmy</vt:lpstr>
      <vt:lpstr>4. Vyhodnocení výdajů</vt:lpstr>
      <vt:lpstr>5. Běžné výdaje</vt:lpstr>
      <vt:lpstr>6. Vázání výdajů </vt:lpstr>
      <vt:lpstr>7. Mimorozpočtové zdroje</vt:lpstr>
      <vt:lpstr>8. Prostředky na platy a OPPP</vt:lpstr>
      <vt:lpstr>9. Průměrné platy</vt:lpstr>
      <vt:lpstr>List2</vt:lpstr>
      <vt:lpstr>10. Stavy zaměstnanců</vt:lpstr>
      <vt:lpstr>List5</vt:lpstr>
      <vt:lpstr>11. Stravování zaměstnanců</vt:lpstr>
      <vt:lpstr>12. Rozlišovací znaky 2023</vt:lpstr>
      <vt:lpstr>List6</vt:lpstr>
      <vt:lpstr>13. Bagatelní exekuce</vt:lpstr>
      <vt:lpstr>List3</vt:lpstr>
      <vt:lpstr>List7</vt:lpstr>
      <vt:lpstr>List8</vt:lpstr>
      <vt:lpstr>14. OI</vt:lpstr>
      <vt:lpstr>List9</vt:lpstr>
      <vt:lpstr>List4</vt:lpstr>
      <vt:lpstr>15. OBKŘ</vt:lpstr>
      <vt:lpstr>16. Zotavovny</vt:lpstr>
      <vt:lpstr>17a. Mezinárodní organizace</vt:lpstr>
      <vt:lpstr>17b. Dotace (pouze Aparát)</vt:lpstr>
      <vt:lpstr>18. CZ PRES</vt:lpstr>
      <vt:lpstr>19. Programové financování</vt:lpstr>
      <vt:lpstr>20. Největší investiční akce</vt:lpstr>
      <vt:lpstr>21. Projekty spolufinan.  EU_FM</vt:lpstr>
      <vt:lpstr>22.Výzkum, vývoj a inovace</vt:lpstr>
      <vt:lpstr>23. NNV</vt:lpstr>
      <vt:lpstr>24. COVID 19</vt:lpstr>
      <vt:lpstr>25. Ukrajina</vt:lpstr>
      <vt:lpstr>26. Programy</vt:lpstr>
      <vt:lpstr>27. Civilní mise</vt:lpstr>
      <vt:lpstr>28. Pracovní cesty</vt:lpstr>
      <vt:lpstr>List10</vt:lpstr>
      <vt:lpstr>List11</vt:lpstr>
      <vt:lpstr>29. Zahraniční pracovní cesty</vt:lpstr>
      <vt:lpstr>30. Zálohové platby</vt:lpstr>
      <vt:lpstr>31. Úspory</vt:lpstr>
      <vt:lpstr>32. Bezúplatné převody majetku</vt:lpstr>
      <vt:lpstr>33. Veřejné zakázky 300 mil. Kč</vt:lpstr>
      <vt:lpstr>List1</vt:lpstr>
      <vt:lpstr>'12. Rozlišovací znaky 2023'!Názvy_tisku</vt:lpstr>
      <vt:lpstr>'12. Rozlišovací znaky 2023'!Oblast_tisku</vt:lpstr>
      <vt:lpstr>'16. Zotavovny'!Oblast_tisku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Klobásová Daniela, Ing.</dc:creator>
  <cp:lastModifiedBy>Pitulová Marta</cp:lastModifiedBy>
  <cp:lastPrinted>2024-01-18T09:47:49Z</cp:lastPrinted>
  <dcterms:created xsi:type="dcterms:W3CDTF">2015-06-05T18:19:34Z</dcterms:created>
  <dcterms:modified xsi:type="dcterms:W3CDTF">2024-02-28T07:30:11Z</dcterms:modified>
</cp:coreProperties>
</file>